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DCL\FINANCEIRO\"/>
    </mc:Choice>
  </mc:AlternateContent>
  <bookViews>
    <workbookView xWindow="0" yWindow="0" windowWidth="23040" windowHeight="9192"/>
  </bookViews>
  <sheets>
    <sheet name="Julho" sheetId="5" r:id="rId1"/>
    <sheet name="Planilha2" sheetId="4" state="hidden" r:id="rId2"/>
  </sheets>
  <definedNames>
    <definedName name="_xlnm._FilterDatabase" localSheetId="0" hidden="1">Julho!$B$10:$P$146</definedName>
    <definedName name="_xlnm._FilterDatabase" localSheetId="1" hidden="1">Planilha2!$A$1:$J$61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6" i="5" l="1"/>
  <c r="F3" i="5" l="1"/>
  <c r="H31" i="5"/>
  <c r="I221" i="5"/>
  <c r="H221" i="5"/>
  <c r="I146" i="5"/>
  <c r="F5" i="5" s="1"/>
  <c r="O90" i="5"/>
  <c r="O71" i="5"/>
  <c r="H66" i="5"/>
  <c r="H146" i="5" s="1"/>
  <c r="O25" i="5"/>
  <c r="H25" i="5"/>
  <c r="O48" i="5"/>
  <c r="O46" i="5"/>
  <c r="O39" i="5"/>
  <c r="H151" i="5" l="1"/>
  <c r="F4" i="5"/>
  <c r="F6" i="5" s="1"/>
  <c r="F39" i="4" l="1"/>
</calcChain>
</file>

<file path=xl/sharedStrings.xml><?xml version="1.0" encoding="utf-8"?>
<sst xmlns="http://schemas.openxmlformats.org/spreadsheetml/2006/main" count="888" uniqueCount="212">
  <si>
    <t>RECURSO DISPONÍVEL</t>
  </si>
  <si>
    <t>VLR CRÉDITO</t>
  </si>
  <si>
    <t>OBS.</t>
  </si>
  <si>
    <t>VALOR ENTRADA</t>
  </si>
  <si>
    <t>MAIO</t>
  </si>
  <si>
    <t>VALOR SAIDA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</si>
  <si>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</si>
  <si>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</si>
  <si>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</si>
  <si>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</si>
  <si>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</si>
  <si>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</si>
  <si>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</si>
  <si>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</si>
  <si>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</si>
  <si>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</si>
  <si>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</si>
  <si>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</si>
  <si>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</si>
  <si>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</si>
  <si>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</si>
  <si>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</si>
  <si>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TED-TRANSF ELET DISPON REMET.GOVERNO DO ESTADO DO</t>
  </si>
  <si>
    <t xml:space="preserve">CARIOCA MEDICAMENTOS </t>
  </si>
  <si>
    <t>PAGO</t>
  </si>
  <si>
    <t>COMPRA DE MEDICAMENTOS</t>
  </si>
  <si>
    <t>GUIA DA PREVIDÊNCIA SOCIAL - GPS</t>
  </si>
  <si>
    <t>JUNHO</t>
  </si>
  <si>
    <t>FETRANSPOR</t>
  </si>
  <si>
    <t>JULHO</t>
  </si>
  <si>
    <t>TARIFAS BANCÁRIAS</t>
  </si>
  <si>
    <t>APLIC.INVEST FACIL</t>
  </si>
  <si>
    <t>APLICAÇÃO AUTOMÁTICA</t>
  </si>
  <si>
    <t>RESGATE INVEST FACIL</t>
  </si>
  <si>
    <t>COMPRA DE MATERIAL HOSPITALAR</t>
  </si>
  <si>
    <t>CEDAE</t>
  </si>
  <si>
    <t>FORNECIMENTO DE ÁGUA</t>
  </si>
  <si>
    <t>LP FARMA</t>
  </si>
  <si>
    <t xml:space="preserve">PERFEKTA SERVIÇOS DE ESTERILIZAÇÃO </t>
  </si>
  <si>
    <t>LIMPEZA E ESTERILIZAÇÃO DE INSTRUMENTOS MÉDICOS MAIO/18</t>
  </si>
  <si>
    <t>100059-01</t>
  </si>
  <si>
    <t>ESPECIFARMA</t>
  </si>
  <si>
    <t>100.057-01</t>
  </si>
  <si>
    <t>GRF -GUIA DE RECOLHIMENTO DO FGTS</t>
  </si>
  <si>
    <t>ALPHA LIMP SERVIÇOS HOSP.</t>
  </si>
  <si>
    <t>SERVIÇOS DE LAVANDERIA 16/05-31/05</t>
  </si>
  <si>
    <t>TOP NET BRASIL SERV DE TELECOMUNICAÇÕES</t>
  </si>
  <si>
    <t>SERVIÇOS DE INTERNET</t>
  </si>
  <si>
    <t>DORVILLE REFEIÇÕES LTDA</t>
  </si>
  <si>
    <t>ALIMENTAÇÃO</t>
  </si>
  <si>
    <t xml:space="preserve">SANCHES E TELLES </t>
  </si>
  <si>
    <t>MATERIAL DE LIMPEZA</t>
  </si>
  <si>
    <t>99.829-02</t>
  </si>
  <si>
    <t>99.828-02</t>
  </si>
  <si>
    <t>99.823-02</t>
  </si>
  <si>
    <t>99.848-02</t>
  </si>
  <si>
    <t>99.853-02</t>
  </si>
  <si>
    <t>99.849-02</t>
  </si>
  <si>
    <t>MANTEM SERVIÇOS EMPRESARIAIS</t>
  </si>
  <si>
    <t>MANUTEÇÃO PREDIAL PREVENTIVA 15/05 - 31/05</t>
  </si>
  <si>
    <t>W. MASTER DIST. E COMERCIO</t>
  </si>
  <si>
    <t>MANUTENÇÃO DE AR CONDICIONADO 16/05 -31/05</t>
  </si>
  <si>
    <t>MANUTENÇÃO DE EQUIPAMENTOS HOSPITALARES 16/05-31/05</t>
  </si>
  <si>
    <t xml:space="preserve">ECO EMPRESA DE CONSULTORIA </t>
  </si>
  <si>
    <t>SERVIÇOS DE IMPLANTAÇÃO, MANUT. E SUPORTE DE SISTEMA</t>
  </si>
  <si>
    <t>STEEL MEN SEGURANÇA E VIGILÂNCIA</t>
  </si>
  <si>
    <t>SERVIÇO DE VIGILÂNCIA E SEGURANÇA</t>
  </si>
  <si>
    <t>PLASMA LABORATÓRIO DE ANÁLISES</t>
  </si>
  <si>
    <t>EXAMES LABORATORIAIS 16/05 -31/05</t>
  </si>
  <si>
    <t>365-1</t>
  </si>
  <si>
    <t>MITSUKAWA BRASIL</t>
  </si>
  <si>
    <t>SERVIÇOS DE MANUTENÇÃO  16/05 - 31/05</t>
  </si>
  <si>
    <t>FATURA DE LOCAÇÃO 16/05 - 31/05</t>
  </si>
  <si>
    <t>VIP SERVICE</t>
  </si>
  <si>
    <t>ALUGUEL DE AMBULANCIA</t>
  </si>
  <si>
    <t>BEST FORCE GERADORES EIRELI</t>
  </si>
  <si>
    <t xml:space="preserve">MANUTENÇÃO DE GERADOR </t>
  </si>
  <si>
    <t xml:space="preserve">DARF </t>
  </si>
  <si>
    <t>IMPOSTO DE RENDA FOLHA DE JUNHO CLT</t>
  </si>
  <si>
    <t>INSS REF. FOLHA DE JUNHO</t>
  </si>
  <si>
    <t>IMPOSTO DE RENDA RPA'S FOLHA DE MAIO</t>
  </si>
  <si>
    <t>100059-02</t>
  </si>
  <si>
    <t>100.057-02</t>
  </si>
  <si>
    <t>99.829-03</t>
  </si>
  <si>
    <t>99.828-03</t>
  </si>
  <si>
    <t>99.849-03</t>
  </si>
  <si>
    <t>99.823-03</t>
  </si>
  <si>
    <t>99.848-03</t>
  </si>
  <si>
    <t>99.853-03</t>
  </si>
  <si>
    <t>COB0011738</t>
  </si>
  <si>
    <t>FVB COMERCIO E SERVIÇO DE MAQUINAS</t>
  </si>
  <si>
    <t xml:space="preserve">LOCAÇÃO DE BEBEDOUROS </t>
  </si>
  <si>
    <t>COB0011736</t>
  </si>
  <si>
    <t>LOCAÇÃO DE BEBEDOUROS</t>
  </si>
  <si>
    <t>COMERCIAL RIO MED MAT. CIR. LTDA</t>
  </si>
  <si>
    <t>100059-03</t>
  </si>
  <si>
    <t>100.057-03</t>
  </si>
  <si>
    <t>RIOPAR</t>
  </si>
  <si>
    <t>EMISSÃO DE CARTÃO NÃO DEVOLVIDO COLABORADOR RODNEY  DA SILVA</t>
  </si>
  <si>
    <t>ENGEGASES ENGENHARIA</t>
  </si>
  <si>
    <t>GÁS MEDICINAL E AR COMPRIMIDO E VÁCUO</t>
  </si>
  <si>
    <t>RESIDUO ALL</t>
  </si>
  <si>
    <t>COLETA DE RESÍDUOS</t>
  </si>
  <si>
    <t>FOLHA DE PAGAMENTO JUNHO</t>
  </si>
  <si>
    <t>FUNDO DE CAIXA</t>
  </si>
  <si>
    <t>INSTITUTO DIVA ALVES DO BRASIL</t>
  </si>
  <si>
    <t>TRANSFERÊNCIA PARA CONTA MATRIZ</t>
  </si>
  <si>
    <t>04/07/2018</t>
  </si>
  <si>
    <t>TED DIF.TITUL.CC H.BANK DEST. RICARDO ANIBAL ANGUL</t>
  </si>
  <si>
    <t>12/07/2018</t>
  </si>
  <si>
    <t>TARIFA BANCARIA PAGAMENTO FUNCs NET EMPRESA</t>
  </si>
  <si>
    <t>05/07/2018</t>
  </si>
  <si>
    <t>06/07/2018</t>
  </si>
  <si>
    <t>09/07/2018</t>
  </si>
  <si>
    <t>10/07/2018</t>
  </si>
  <si>
    <t>16/07/2018</t>
  </si>
  <si>
    <t>Depósito em 04/07</t>
  </si>
  <si>
    <t>FORMA DE PGTO.</t>
  </si>
  <si>
    <t>BANCO</t>
  </si>
  <si>
    <t>TRANSFERÊNCIA</t>
  </si>
  <si>
    <t>BOLETO</t>
  </si>
  <si>
    <t>TRANFERÊNCIA</t>
  </si>
  <si>
    <t>BRADESCO</t>
  </si>
  <si>
    <t>LINO BRIOTE</t>
  </si>
  <si>
    <t>99.828-01</t>
  </si>
  <si>
    <t>99.829-01</t>
  </si>
  <si>
    <t>99.849-01</t>
  </si>
  <si>
    <t>processos ok</t>
  </si>
  <si>
    <t>99.853-01</t>
  </si>
  <si>
    <t>99.848-01</t>
  </si>
  <si>
    <t>99.823-01</t>
  </si>
  <si>
    <t>COB0011462</t>
  </si>
  <si>
    <t>BRASIL</t>
  </si>
  <si>
    <t xml:space="preserve">Cópia da Nota enviada para Mayara </t>
  </si>
  <si>
    <t>SANTANDER</t>
  </si>
  <si>
    <t>CFE</t>
  </si>
  <si>
    <t>PROVISIONADO</t>
  </si>
  <si>
    <t>03/07/2018</t>
  </si>
  <si>
    <t>TED DEVOLVIDA* 03-DIVERG. CPF/CNPJ DESTINAT</t>
  </si>
  <si>
    <t>11/07/2018</t>
  </si>
  <si>
    <t>TED-TRANSF ELET DISPON REMET.RESIDUO A C SERV BIO</t>
  </si>
  <si>
    <t>13/07/2018</t>
  </si>
  <si>
    <t>FUNDO FIXO - DEPÓSITO FLÁVIO</t>
  </si>
  <si>
    <t>VALE TRANSPORTE NOVOS FUCIONÁRIOS VYT JUL/18</t>
  </si>
  <si>
    <t xml:space="preserve">Já recebemos o reembolso </t>
  </si>
  <si>
    <t>JUN/JUL</t>
  </si>
  <si>
    <t>Preciso da data de pagamento</t>
  </si>
  <si>
    <t>GRRF - GUI DE RECOLHIMENTO RESCISÓRIO DO FGTS</t>
  </si>
  <si>
    <t>RESCISÃO DE CONTRATO DE  VIVIAN MEIRY DE SÁ CARVALHO 13/07</t>
  </si>
  <si>
    <t>373-1</t>
  </si>
  <si>
    <t>LOCAÇÃO DE EQUIP.(GERADOR DE AR COMPRIMIDO E MÓDULO DE VÁCUO JUN/18</t>
  </si>
  <si>
    <t>LOCAÇÃO DE EQUIP.(GERADOR DE AR COMPRIMIDO E MÓDULO DE VÁCUO 16/05 - 31/05</t>
  </si>
  <si>
    <t>ALUGUEL DE AMBULÂNCIA 16/05 - 31/05</t>
  </si>
  <si>
    <t>ALUGUEL DE AMBULÂNCIA JUN/18</t>
  </si>
  <si>
    <t>ALIMENTAÇÃO 16/05 - 31/05</t>
  </si>
  <si>
    <t>ALIMENTAÇÃO JUN/18</t>
  </si>
  <si>
    <t xml:space="preserve"> </t>
  </si>
  <si>
    <t>Programado no banco, conferir</t>
  </si>
  <si>
    <t>4851/01</t>
  </si>
  <si>
    <t>18/07/2018</t>
  </si>
  <si>
    <t>HELPMED SEVIÇOS EM SAÚDE</t>
  </si>
  <si>
    <t>SERVIÇOS PRESTADOS EM ATIVIDADES HOSPITALAR</t>
  </si>
  <si>
    <t>RESCISÃO DE CONTRATO DE TRABALHO</t>
  </si>
  <si>
    <t>RESCISÃO DE CONTRATO DE ANA ISABEL OLIVEIRA</t>
  </si>
  <si>
    <t>GRRF- VIVIAN MEIRY DE SÁ CARVALHO</t>
  </si>
  <si>
    <t>GRRF -  ANA ISABEL</t>
  </si>
  <si>
    <t>RESCISÃO DE CONTRATO JULIO CESAR RESENDE EIRA</t>
  </si>
  <si>
    <t>GRRF - JULIO CESAR REZENDE</t>
  </si>
  <si>
    <t xml:space="preserve">RESCISÃO DE CONTRATO ALEXSANDRA FORDIANI </t>
  </si>
  <si>
    <t>GRRF - ALEXSANDRA FORDIANI</t>
  </si>
  <si>
    <t>RESCISÃO DE CONTRATO ALEXANDRE DOS SANTOS LEAL</t>
  </si>
  <si>
    <t>GRRF - ALEXANDRE DOS SANTOS LEAL</t>
  </si>
  <si>
    <t>RESCISÃO DE CONTRATO VANIA CRISTINA</t>
  </si>
  <si>
    <t>GRRF - VANIA CRISTINA</t>
  </si>
  <si>
    <t>RESCISÃO DE CONTRATO JEANE LEMOS DE SOUZA BATISTA</t>
  </si>
  <si>
    <t>GRRF - JEANE LEMOS DE SOUZA BATISTA</t>
  </si>
  <si>
    <t>RESCISÃO DE CONTRATO CECILIA DA SILVA FULI</t>
  </si>
  <si>
    <t>GRRF - JCECILIA DA SILVA FULI</t>
  </si>
  <si>
    <t>VALOR DE PROVISÕES</t>
  </si>
  <si>
    <t>MEGA MIX</t>
  </si>
  <si>
    <t>COMPR DE MATERIAL DE LIMPEZA</t>
  </si>
  <si>
    <t>RECEBI A NF EM 30/07 AGUADANDO NOVO BOLETO OU DADOS BANCÁRIOS</t>
  </si>
  <si>
    <t>Enviar NF para Mayara</t>
  </si>
  <si>
    <t>VALE TRANSPORTE NOVOS FUCIONÁRIOS VT JUL/18</t>
  </si>
  <si>
    <t>VALE TRANSPORTE AGOSTO</t>
  </si>
  <si>
    <t>EMISSÃO DE SEGUNDA VIA DE CARTÃO E RECARGA - LUCIA HELENA  AGOSTO</t>
  </si>
  <si>
    <t>EMISSÃO DE CARTÃO E RECARGA P/ NOVOS FUNCIONÁRIOS - CINTIA FERREIRA E JORGE LUIZ -  AGOSTO</t>
  </si>
  <si>
    <t>FUNDO FIXO - TRANSFERÊNCIA PARA CONTA DE JUÇARA</t>
  </si>
  <si>
    <t>2018/00000000001</t>
  </si>
  <si>
    <t xml:space="preserve">ART CONTABIL </t>
  </si>
  <si>
    <t xml:space="preserve">PRESTAÇÃO DE SERVIÇOS COMPARTILHADOS </t>
  </si>
  <si>
    <t>19/07/2018</t>
  </si>
  <si>
    <t>20/07/2018</t>
  </si>
  <si>
    <t>23/07/2018</t>
  </si>
  <si>
    <t>27/07/2018</t>
  </si>
  <si>
    <t>30/07/2018</t>
  </si>
  <si>
    <t>31/07/2018</t>
  </si>
  <si>
    <t>25/07/2018</t>
  </si>
  <si>
    <t>DOC/TED INTERNET TED INTERNET</t>
  </si>
  <si>
    <t>TED DIF.TITUL.CC H.BANK DEST. RICARDO ANIBAL A CUE</t>
  </si>
  <si>
    <t>RESCISÃO DE CONTRATO RODNEY DA SILVEIRA PINTO</t>
  </si>
  <si>
    <t>GRRF - RODNEY DA SILVEIRA PINTO</t>
  </si>
  <si>
    <t/>
  </si>
  <si>
    <t>REEMBOLSO PAGAMENTO INDEVIDO</t>
  </si>
  <si>
    <t>RESGATE AUTOMÁTICO</t>
  </si>
  <si>
    <t xml:space="preserve">REPASSE DE CRÉDITO </t>
  </si>
  <si>
    <t>BRUNO COELHO</t>
  </si>
  <si>
    <t>JOYCE ÚRSULA</t>
  </si>
  <si>
    <t>KARLA LEITE DE OLIVEIRA</t>
  </si>
  <si>
    <t>MATEUS FERREIRA ALMEIDA</t>
  </si>
  <si>
    <t>RICARDO BAYMA DE OLIVEIRA</t>
  </si>
  <si>
    <t>THAMIRES MENDES PERES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</si>
</sst>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.00_-;\-&quot;$&quot;\ * #,##0.00_-;_-&quot;$&quot;\ * &quot;-&quot;??_-;_-@_-"/>
    <numFmt numFmtId="166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theme="0"/>
      <name val="Calibri"/>
      <family val="2"/>
    </font>
    <font>
      <sz val="6"/>
      <name val="Calibri"/>
      <family val="2"/>
    </font>
    <font>
      <sz val="6"/>
      <color theme="0"/>
      <name val="Calibri"/>
      <family val="2"/>
    </font>
    <font>
      <b/>
      <sz val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3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/>
    </xf>
    <xf numFmtId="164" fontId="4" fillId="2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3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Fill="1"/>
    <xf numFmtId="0" fontId="8" fillId="2" borderId="0" xfId="0" applyFont="1" applyFill="1" applyAlignment="1">
      <alignment horizontal="left"/>
    </xf>
    <xf numFmtId="0" fontId="11" fillId="2" borderId="0" xfId="0" applyFont="1" applyFill="1"/>
    <xf numFmtId="164" fontId="11" fillId="2" borderId="0" xfId="2" applyFont="1" applyFill="1"/>
    <xf numFmtId="166" fontId="8" fillId="2" borderId="0" xfId="2" applyNumberFormat="1" applyFont="1" applyFill="1"/>
    <xf numFmtId="14" fontId="12" fillId="2" borderId="0" xfId="2" applyNumberFormat="1" applyFont="1" applyFill="1" applyBorder="1"/>
    <xf numFmtId="43" fontId="12" fillId="2" borderId="0" xfId="0" applyNumberFormat="1" applyFont="1" applyFill="1" applyBorder="1"/>
    <xf numFmtId="43" fontId="11" fillId="2" borderId="0" xfId="0" applyNumberFormat="1" applyFont="1" applyFill="1"/>
    <xf numFmtId="43" fontId="8" fillId="2" borderId="0" xfId="0" applyNumberFormat="1" applyFont="1" applyFill="1"/>
    <xf numFmtId="165" fontId="12" fillId="2" borderId="0" xfId="0" applyNumberFormat="1" applyFont="1" applyFill="1" applyBorder="1"/>
    <xf numFmtId="0" fontId="9" fillId="2" borderId="0" xfId="0" applyFont="1" applyFill="1"/>
    <xf numFmtId="0" fontId="7" fillId="5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16" fontId="11" fillId="2" borderId="0" xfId="0" applyNumberFormat="1" applyFont="1" applyFill="1"/>
    <xf numFmtId="0" fontId="13" fillId="2" borderId="0" xfId="0" applyFont="1" applyFill="1"/>
    <xf numFmtId="0" fontId="8" fillId="0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9" fillId="2" borderId="2" xfId="0" applyNumberFormat="1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3" fontId="8" fillId="2" borderId="1" xfId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/>
    <xf numFmtId="0" fontId="14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4" fontId="15" fillId="0" borderId="1" xfId="1" applyNumberFormat="1" applyFont="1" applyFill="1" applyBorder="1" applyAlignment="1">
      <alignment horizontal="right" vertical="center"/>
    </xf>
    <xf numFmtId="43" fontId="16" fillId="2" borderId="1" xfId="1" applyFont="1" applyFill="1" applyBorder="1" applyAlignment="1">
      <alignment horizontal="left" vertical="center"/>
    </xf>
    <xf numFmtId="14" fontId="16" fillId="2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left" vertical="center"/>
    </xf>
    <xf numFmtId="43" fontId="15" fillId="2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43" fontId="15" fillId="0" borderId="1" xfId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43" fontId="17" fillId="2" borderId="1" xfId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43" fontId="15" fillId="2" borderId="0" xfId="1" applyFont="1" applyFill="1" applyBorder="1" applyAlignment="1">
      <alignment horizontal="left" vertical="center"/>
    </xf>
    <xf numFmtId="0" fontId="16" fillId="2" borderId="1" xfId="0" applyFont="1" applyFill="1" applyBorder="1"/>
    <xf numFmtId="14" fontId="15" fillId="2" borderId="0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2" borderId="0" xfId="0" applyFont="1" applyFill="1"/>
    <xf numFmtId="0" fontId="16" fillId="0" borderId="0" xfId="0" applyFont="1" applyFill="1"/>
    <xf numFmtId="43" fontId="16" fillId="2" borderId="0" xfId="0" applyNumberFormat="1" applyFont="1" applyFill="1"/>
    <xf numFmtId="0" fontId="16" fillId="2" borderId="0" xfId="0" applyFont="1" applyFill="1" applyBorder="1"/>
    <xf numFmtId="43" fontId="21" fillId="2" borderId="0" xfId="0" applyNumberFormat="1" applyFont="1" applyFill="1"/>
    <xf numFmtId="43" fontId="15" fillId="2" borderId="0" xfId="1" applyFont="1" applyFill="1" applyBorder="1" applyAlignment="1">
      <alignment horizontal="center" vertical="center"/>
    </xf>
    <xf numFmtId="4" fontId="16" fillId="0" borderId="0" xfId="0" applyNumberFormat="1" applyFont="1"/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6" fillId="4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right" vertical="center"/>
    </xf>
    <xf numFmtId="4" fontId="15" fillId="2" borderId="1" xfId="1" applyNumberFormat="1" applyFont="1" applyFill="1" applyBorder="1" applyAlignment="1">
      <alignment vertical="center"/>
    </xf>
    <xf numFmtId="43" fontId="20" fillId="2" borderId="0" xfId="0" applyNumberFormat="1" applyFont="1" applyFill="1"/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131617</xdr:rowOff>
    </xdr:from>
    <xdr:to>
      <xdr:col>3</xdr:col>
      <xdr:colOff>1064685</xdr:colOff>
      <xdr:row>5</xdr:row>
      <xdr:rowOff>117763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86691" y="131617"/>
          <a:ext cx="3387090" cy="6338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1"/>
  <sheetViews>
    <sheetView tabSelected="1" zoomScale="90" zoomScaleNormal="9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B107" sqref="B107:K107"/>
    </sheetView>
  </sheetViews>
  <sheetFormatPr defaultColWidth="9.109375" defaultRowHeight="10.199999999999999" x14ac:dyDescent="0.2"/>
  <cols>
    <col min="1" max="1" width="1.88671875" style="7" customWidth="1"/>
    <col min="2" max="2" width="18.5546875" style="11" bestFit="1" customWidth="1"/>
    <col min="3" max="3" width="16.33203125" style="7" bestFit="1" customWidth="1"/>
    <col min="4" max="4" width="47.88671875" style="7" bestFit="1" customWidth="1"/>
    <col min="5" max="5" width="43" style="7" customWidth="1"/>
    <col min="6" max="6" width="12.88671875" style="7" bestFit="1" customWidth="1"/>
    <col min="7" max="7" width="12.6640625" style="7" bestFit="1" customWidth="1"/>
    <col min="8" max="8" width="13.88671875" style="7" bestFit="1" customWidth="1"/>
    <col min="9" max="9" width="10.6640625" style="7" customWidth="1"/>
    <col min="10" max="10" width="12.5546875" style="7" customWidth="1"/>
    <col min="11" max="11" width="13.33203125" style="7" customWidth="1"/>
    <col min="12" max="13" width="10.88671875" style="7" hidden="1" customWidth="1"/>
    <col min="14" max="14" width="11" style="7" bestFit="1" customWidth="1"/>
    <col min="15" max="15" width="9.88671875" style="7" bestFit="1" customWidth="1"/>
    <col min="16" max="16" width="24" style="7" hidden="1" customWidth="1"/>
    <col min="17" max="17" width="13" style="7" hidden="1" customWidth="1"/>
    <col min="18" max="16384" width="9.109375" style="7"/>
  </cols>
  <sheetData>
    <row r="2" spans="2:17" x14ac:dyDescent="0.2">
      <c r="E2" s="1" t="s">
        <v>0</v>
      </c>
      <c r="F2" s="1" t="s">
        <v>1</v>
      </c>
      <c r="G2" s="1" t="s">
        <v>2</v>
      </c>
      <c r="J2" s="12"/>
      <c r="K2" s="13"/>
      <c r="L2" s="29" t="s">
        <v>116</v>
      </c>
      <c r="M2" s="29"/>
      <c r="N2" s="12"/>
    </row>
    <row r="3" spans="2:17" x14ac:dyDescent="0.2">
      <c r="E3" s="2" t="s">
        <v>3</v>
      </c>
      <c r="F3" s="3">
        <f>G146</f>
        <v>2568984.7999999993</v>
      </c>
      <c r="G3" s="4" t="s">
        <v>145</v>
      </c>
      <c r="I3" s="14"/>
      <c r="J3" s="14"/>
      <c r="K3" s="15"/>
      <c r="L3" s="30"/>
      <c r="M3" s="30"/>
      <c r="N3" s="12"/>
    </row>
    <row r="4" spans="2:17" x14ac:dyDescent="0.2">
      <c r="E4" s="2" t="s">
        <v>5</v>
      </c>
      <c r="F4" s="3">
        <f>H146</f>
        <v>2568984.8000000017</v>
      </c>
      <c r="G4" s="4" t="s">
        <v>145</v>
      </c>
      <c r="I4" s="14"/>
      <c r="J4" s="14"/>
      <c r="K4" s="16"/>
      <c r="L4" s="30"/>
      <c r="M4" s="30"/>
      <c r="N4" s="12"/>
    </row>
    <row r="5" spans="2:17" x14ac:dyDescent="0.2">
      <c r="E5" s="2" t="s">
        <v>178</v>
      </c>
      <c r="F5" s="3">
        <f>I146</f>
        <v>0</v>
      </c>
      <c r="G5" s="4"/>
      <c r="I5" s="14"/>
      <c r="J5" s="14"/>
      <c r="K5" s="16"/>
      <c r="L5" s="30"/>
      <c r="M5" s="30"/>
      <c r="N5" s="12"/>
    </row>
    <row r="6" spans="2:17" x14ac:dyDescent="0.2">
      <c r="E6" s="2" t="s">
        <v>6</v>
      </c>
      <c r="F6" s="3">
        <f>F3-F4</f>
        <v>0</v>
      </c>
      <c r="G6" s="5" t="s">
        <v>7</v>
      </c>
      <c r="I6" s="17"/>
      <c r="J6" s="18"/>
      <c r="K6" s="16"/>
      <c r="L6" s="30"/>
      <c r="M6" s="30"/>
      <c r="N6" s="12"/>
    </row>
    <row r="7" spans="2:17" x14ac:dyDescent="0.2">
      <c r="I7" s="18"/>
      <c r="J7" s="18"/>
      <c r="K7" s="19"/>
      <c r="L7" s="30"/>
      <c r="M7" s="30"/>
      <c r="N7" s="12"/>
    </row>
    <row r="8" spans="2:17" x14ac:dyDescent="0.2">
      <c r="J8" s="18"/>
      <c r="K8" s="20"/>
    </row>
    <row r="9" spans="2:17" x14ac:dyDescent="0.2">
      <c r="J9" s="20"/>
      <c r="K9" s="20"/>
    </row>
    <row r="10" spans="2:17" ht="20.399999999999999" x14ac:dyDescent="0.2"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  <c r="K10" s="6" t="s">
        <v>17</v>
      </c>
      <c r="L10" s="6" t="s">
        <v>117</v>
      </c>
      <c r="M10" s="6" t="s">
        <v>118</v>
      </c>
      <c r="N10" s="6" t="s">
        <v>18</v>
      </c>
      <c r="O10" s="6" t="s">
        <v>19</v>
      </c>
      <c r="P10" s="6" t="s">
        <v>20</v>
      </c>
      <c r="Q10" s="21" t="s">
        <v>21</v>
      </c>
    </row>
    <row r="11" spans="2:17" ht="13.8" x14ac:dyDescent="0.2">
      <c r="B11" s="39"/>
      <c r="C11" s="57" t="s">
        <v>141</v>
      </c>
      <c r="D11" s="59" t="s">
        <v>22</v>
      </c>
      <c r="E11" s="77" t="s">
        <v>205</v>
      </c>
      <c r="F11" s="78"/>
      <c r="G11" s="52">
        <v>925248.74</v>
      </c>
      <c r="H11" s="79"/>
      <c r="I11" s="67"/>
      <c r="J11" s="67"/>
      <c r="K11" s="67"/>
      <c r="L11" s="67"/>
      <c r="M11" s="67"/>
      <c r="N11" s="67"/>
      <c r="O11" s="67"/>
      <c r="P11" s="67"/>
      <c r="Q11" s="9"/>
    </row>
    <row r="12" spans="2:17" ht="13.8" x14ac:dyDescent="0.2">
      <c r="B12" s="39"/>
      <c r="C12" s="57" t="s">
        <v>141</v>
      </c>
      <c r="D12" s="59" t="s">
        <v>22</v>
      </c>
      <c r="E12" s="77" t="s">
        <v>205</v>
      </c>
      <c r="F12" s="78"/>
      <c r="G12" s="52">
        <v>74751.259999999995</v>
      </c>
      <c r="H12" s="79"/>
      <c r="I12" s="67"/>
      <c r="J12" s="67"/>
      <c r="K12" s="67"/>
      <c r="L12" s="67"/>
      <c r="M12" s="67"/>
      <c r="N12" s="67"/>
      <c r="O12" s="67"/>
      <c r="P12" s="67"/>
      <c r="Q12" s="9"/>
    </row>
    <row r="13" spans="2:17" ht="13.8" x14ac:dyDescent="0.2">
      <c r="B13" s="39"/>
      <c r="C13" s="57" t="s">
        <v>197</v>
      </c>
      <c r="D13" s="59" t="s">
        <v>22</v>
      </c>
      <c r="E13" s="77" t="s">
        <v>205</v>
      </c>
      <c r="F13" s="78"/>
      <c r="G13" s="52">
        <v>208202.52</v>
      </c>
      <c r="H13" s="79"/>
      <c r="I13" s="67"/>
      <c r="J13" s="67"/>
      <c r="K13" s="67"/>
      <c r="L13" s="67"/>
      <c r="M13" s="67"/>
      <c r="N13" s="83"/>
      <c r="O13" s="83"/>
      <c r="P13" s="67"/>
      <c r="Q13" s="9"/>
    </row>
    <row r="14" spans="2:17" ht="13.8" x14ac:dyDescent="0.2">
      <c r="B14" s="39"/>
      <c r="C14" s="57" t="s">
        <v>197</v>
      </c>
      <c r="D14" s="59" t="s">
        <v>22</v>
      </c>
      <c r="E14" s="77" t="s">
        <v>205</v>
      </c>
      <c r="F14" s="78"/>
      <c r="G14" s="52">
        <v>191797.48</v>
      </c>
      <c r="H14" s="79"/>
      <c r="I14" s="67"/>
      <c r="J14" s="67"/>
      <c r="K14" s="67"/>
      <c r="L14" s="67"/>
      <c r="M14" s="67"/>
      <c r="N14" s="83"/>
      <c r="O14" s="83"/>
      <c r="P14" s="67"/>
      <c r="Q14" s="9"/>
    </row>
    <row r="15" spans="2:17" ht="13.8" x14ac:dyDescent="0.2">
      <c r="B15" s="39"/>
      <c r="C15" s="57" t="s">
        <v>197</v>
      </c>
      <c r="D15" s="59" t="s">
        <v>22</v>
      </c>
      <c r="E15" s="77" t="s">
        <v>205</v>
      </c>
      <c r="F15" s="78"/>
      <c r="G15" s="52">
        <v>100000</v>
      </c>
      <c r="H15" s="79"/>
      <c r="I15" s="67"/>
      <c r="J15" s="67"/>
      <c r="K15" s="67"/>
      <c r="L15" s="67"/>
      <c r="M15" s="67"/>
      <c r="N15" s="83"/>
      <c r="O15" s="83"/>
      <c r="P15" s="67"/>
      <c r="Q15" s="9"/>
    </row>
    <row r="16" spans="2:17" s="10" customFormat="1" ht="13.8" x14ac:dyDescent="0.2">
      <c r="B16" s="22">
        <v>16907</v>
      </c>
      <c r="C16" s="57">
        <v>43256</v>
      </c>
      <c r="D16" s="59" t="s">
        <v>123</v>
      </c>
      <c r="E16" s="76" t="s">
        <v>25</v>
      </c>
      <c r="F16" s="55" t="s">
        <v>27</v>
      </c>
      <c r="G16" s="52"/>
      <c r="H16" s="79">
        <v>4447.74</v>
      </c>
      <c r="I16" s="53"/>
      <c r="J16" s="54">
        <v>43279</v>
      </c>
      <c r="K16" s="54">
        <v>43284</v>
      </c>
      <c r="L16" s="51"/>
      <c r="M16" s="51"/>
      <c r="N16" s="51" t="s">
        <v>24</v>
      </c>
      <c r="O16" s="51"/>
      <c r="P16" s="51"/>
      <c r="Q16" s="49"/>
    </row>
    <row r="17" spans="2:17" s="10" customFormat="1" ht="13.8" x14ac:dyDescent="0.2">
      <c r="B17" s="22">
        <v>100852</v>
      </c>
      <c r="C17" s="57">
        <v>43272</v>
      </c>
      <c r="D17" s="59" t="s">
        <v>41</v>
      </c>
      <c r="E17" s="76" t="s">
        <v>25</v>
      </c>
      <c r="F17" s="55" t="s">
        <v>27</v>
      </c>
      <c r="G17" s="52"/>
      <c r="H17" s="79">
        <v>9077.76</v>
      </c>
      <c r="I17" s="53"/>
      <c r="J17" s="54">
        <v>43279</v>
      </c>
      <c r="K17" s="54">
        <v>43284</v>
      </c>
      <c r="L17" s="51"/>
      <c r="M17" s="51"/>
      <c r="N17" s="51" t="s">
        <v>24</v>
      </c>
      <c r="O17" s="51"/>
      <c r="P17" s="51"/>
      <c r="Q17" s="49"/>
    </row>
    <row r="18" spans="2:17" s="10" customFormat="1" ht="13.8" x14ac:dyDescent="0.2">
      <c r="B18" s="31" t="s">
        <v>124</v>
      </c>
      <c r="C18" s="57">
        <v>43250</v>
      </c>
      <c r="D18" s="59" t="s">
        <v>41</v>
      </c>
      <c r="E18" s="76" t="s">
        <v>25</v>
      </c>
      <c r="F18" s="55" t="s">
        <v>4</v>
      </c>
      <c r="G18" s="52"/>
      <c r="H18" s="79">
        <v>6204.23</v>
      </c>
      <c r="I18" s="53"/>
      <c r="J18" s="54">
        <v>43280</v>
      </c>
      <c r="K18" s="54">
        <v>43284</v>
      </c>
      <c r="L18" s="51"/>
      <c r="M18" s="51"/>
      <c r="N18" s="51" t="s">
        <v>24</v>
      </c>
      <c r="O18" s="51"/>
      <c r="P18" s="51"/>
      <c r="Q18" s="49"/>
    </row>
    <row r="19" spans="2:17" s="10" customFormat="1" ht="13.8" x14ac:dyDescent="0.2">
      <c r="B19" s="31" t="s">
        <v>125</v>
      </c>
      <c r="C19" s="57">
        <v>43250</v>
      </c>
      <c r="D19" s="59" t="s">
        <v>41</v>
      </c>
      <c r="E19" s="76" t="s">
        <v>25</v>
      </c>
      <c r="F19" s="55" t="s">
        <v>4</v>
      </c>
      <c r="G19" s="52"/>
      <c r="H19" s="79">
        <v>4279.49</v>
      </c>
      <c r="I19" s="53"/>
      <c r="J19" s="54">
        <v>43280</v>
      </c>
      <c r="K19" s="54">
        <v>43284</v>
      </c>
      <c r="L19" s="51"/>
      <c r="M19" s="51"/>
      <c r="N19" s="51" t="s">
        <v>24</v>
      </c>
      <c r="O19" s="51"/>
      <c r="P19" s="51"/>
      <c r="Q19" s="49"/>
    </row>
    <row r="20" spans="2:17" s="10" customFormat="1" ht="13.8" x14ac:dyDescent="0.2">
      <c r="B20" s="31" t="s">
        <v>126</v>
      </c>
      <c r="C20" s="57">
        <v>43250</v>
      </c>
      <c r="D20" s="59" t="s">
        <v>41</v>
      </c>
      <c r="E20" s="76" t="s">
        <v>25</v>
      </c>
      <c r="F20" s="55" t="s">
        <v>4</v>
      </c>
      <c r="G20" s="52"/>
      <c r="H20" s="79">
        <v>2215.0100000000002</v>
      </c>
      <c r="I20" s="53"/>
      <c r="J20" s="54">
        <v>43280</v>
      </c>
      <c r="K20" s="54">
        <v>43284</v>
      </c>
      <c r="L20" s="51"/>
      <c r="M20" s="51"/>
      <c r="N20" s="51" t="s">
        <v>24</v>
      </c>
      <c r="O20" s="51"/>
      <c r="P20" s="51"/>
      <c r="Q20" s="49"/>
    </row>
    <row r="21" spans="2:17" ht="13.8" x14ac:dyDescent="0.2">
      <c r="B21" s="31" t="s">
        <v>128</v>
      </c>
      <c r="C21" s="57">
        <v>43250</v>
      </c>
      <c r="D21" s="59" t="s">
        <v>41</v>
      </c>
      <c r="E21" s="76" t="s">
        <v>25</v>
      </c>
      <c r="F21" s="55" t="s">
        <v>4</v>
      </c>
      <c r="G21" s="52"/>
      <c r="H21" s="79">
        <v>3137.64</v>
      </c>
      <c r="I21" s="53"/>
      <c r="J21" s="54">
        <v>43280</v>
      </c>
      <c r="K21" s="54">
        <v>43284</v>
      </c>
      <c r="L21" s="51"/>
      <c r="M21" s="51"/>
      <c r="N21" s="51" t="s">
        <v>24</v>
      </c>
      <c r="O21" s="51"/>
      <c r="P21" s="51"/>
      <c r="Q21" s="9"/>
    </row>
    <row r="22" spans="2:17" ht="13.8" x14ac:dyDescent="0.2">
      <c r="B22" s="31" t="s">
        <v>129</v>
      </c>
      <c r="C22" s="57">
        <v>43250</v>
      </c>
      <c r="D22" s="59" t="s">
        <v>41</v>
      </c>
      <c r="E22" s="76" t="s">
        <v>25</v>
      </c>
      <c r="F22" s="55" t="s">
        <v>4</v>
      </c>
      <c r="G22" s="52"/>
      <c r="H22" s="79">
        <v>1279.97</v>
      </c>
      <c r="I22" s="53"/>
      <c r="J22" s="54">
        <v>43280</v>
      </c>
      <c r="K22" s="54">
        <v>43284</v>
      </c>
      <c r="L22" s="51"/>
      <c r="M22" s="51"/>
      <c r="N22" s="51" t="s">
        <v>24</v>
      </c>
      <c r="O22" s="51"/>
      <c r="P22" s="51"/>
      <c r="Q22" s="9"/>
    </row>
    <row r="23" spans="2:17" ht="13.8" x14ac:dyDescent="0.2">
      <c r="B23" s="22" t="s">
        <v>130</v>
      </c>
      <c r="C23" s="57">
        <v>43250</v>
      </c>
      <c r="D23" s="59" t="s">
        <v>41</v>
      </c>
      <c r="E23" s="76" t="s">
        <v>25</v>
      </c>
      <c r="F23" s="55" t="s">
        <v>4</v>
      </c>
      <c r="G23" s="52"/>
      <c r="H23" s="79">
        <v>585.74</v>
      </c>
      <c r="I23" s="53"/>
      <c r="J23" s="54">
        <v>43280</v>
      </c>
      <c r="K23" s="54">
        <v>43284</v>
      </c>
      <c r="L23" s="51"/>
      <c r="M23" s="51"/>
      <c r="N23" s="51" t="s">
        <v>24</v>
      </c>
      <c r="O23" s="51"/>
      <c r="P23" s="51"/>
      <c r="Q23" s="9"/>
    </row>
    <row r="24" spans="2:17" s="46" customFormat="1" ht="13.8" x14ac:dyDescent="0.2">
      <c r="B24" s="22">
        <v>14093</v>
      </c>
      <c r="C24" s="57">
        <v>43255</v>
      </c>
      <c r="D24" s="59" t="s">
        <v>23</v>
      </c>
      <c r="E24" s="76" t="s">
        <v>34</v>
      </c>
      <c r="F24" s="55" t="s">
        <v>27</v>
      </c>
      <c r="G24" s="52"/>
      <c r="H24" s="79">
        <v>455</v>
      </c>
      <c r="I24" s="53"/>
      <c r="J24" s="54">
        <v>43285</v>
      </c>
      <c r="K24" s="56">
        <v>43284</v>
      </c>
      <c r="L24" s="50" t="s">
        <v>119</v>
      </c>
      <c r="M24" s="51"/>
      <c r="N24" s="51" t="s">
        <v>24</v>
      </c>
      <c r="O24" s="51"/>
      <c r="P24" s="51"/>
      <c r="Q24" s="47"/>
    </row>
    <row r="25" spans="2:17" s="10" customFormat="1" ht="13.8" x14ac:dyDescent="0.2">
      <c r="B25" s="31">
        <v>1290</v>
      </c>
      <c r="C25" s="57">
        <v>43270</v>
      </c>
      <c r="D25" s="59" t="s">
        <v>73</v>
      </c>
      <c r="E25" s="76" t="s">
        <v>152</v>
      </c>
      <c r="F25" s="55" t="s">
        <v>4</v>
      </c>
      <c r="G25" s="52"/>
      <c r="H25" s="79">
        <f>14460-477.18</f>
        <v>13982.82</v>
      </c>
      <c r="I25" s="53"/>
      <c r="J25" s="54">
        <v>43300</v>
      </c>
      <c r="K25" s="56">
        <v>43284</v>
      </c>
      <c r="L25" s="51" t="s">
        <v>122</v>
      </c>
      <c r="M25" s="51"/>
      <c r="N25" s="51" t="s">
        <v>24</v>
      </c>
      <c r="O25" s="58">
        <f>14460-13982.82</f>
        <v>477.18000000000029</v>
      </c>
      <c r="P25" s="51" t="s">
        <v>133</v>
      </c>
      <c r="Q25" s="39"/>
    </row>
    <row r="26" spans="2:17" ht="13.8" x14ac:dyDescent="0.2">
      <c r="B26" s="31">
        <v>51936</v>
      </c>
      <c r="C26" s="57">
        <v>43259</v>
      </c>
      <c r="D26" s="59" t="s">
        <v>101</v>
      </c>
      <c r="E26" s="76" t="s">
        <v>102</v>
      </c>
      <c r="F26" s="55" t="s">
        <v>4</v>
      </c>
      <c r="G26" s="52"/>
      <c r="H26" s="79">
        <v>6750</v>
      </c>
      <c r="I26" s="53"/>
      <c r="J26" s="57">
        <v>43285</v>
      </c>
      <c r="K26" s="56">
        <v>43285</v>
      </c>
      <c r="L26" s="51" t="s">
        <v>121</v>
      </c>
      <c r="M26" s="51"/>
      <c r="N26" s="51" t="s">
        <v>24</v>
      </c>
      <c r="O26" s="58">
        <v>415.13</v>
      </c>
      <c r="P26" s="51" t="s">
        <v>144</v>
      </c>
      <c r="Q26" s="9"/>
    </row>
    <row r="27" spans="2:17" ht="13.8" x14ac:dyDescent="0.2">
      <c r="B27" s="35"/>
      <c r="C27" s="57" t="s">
        <v>107</v>
      </c>
      <c r="D27" s="59" t="s">
        <v>104</v>
      </c>
      <c r="E27" s="77" t="s">
        <v>142</v>
      </c>
      <c r="F27" s="59" t="s">
        <v>29</v>
      </c>
      <c r="G27" s="52"/>
      <c r="H27" s="79">
        <v>2000</v>
      </c>
      <c r="I27" s="58"/>
      <c r="J27" s="56">
        <v>43285</v>
      </c>
      <c r="K27" s="56">
        <v>43285</v>
      </c>
      <c r="L27" s="50"/>
      <c r="M27" s="50"/>
      <c r="N27" s="51" t="s">
        <v>24</v>
      </c>
      <c r="O27" s="58"/>
      <c r="P27" s="50"/>
      <c r="Q27" s="9"/>
    </row>
    <row r="28" spans="2:17" ht="13.8" x14ac:dyDescent="0.2">
      <c r="B28" s="23">
        <v>4720</v>
      </c>
      <c r="C28" s="57">
        <v>43271</v>
      </c>
      <c r="D28" s="59" t="s">
        <v>37</v>
      </c>
      <c r="E28" s="77" t="s">
        <v>25</v>
      </c>
      <c r="F28" s="55" t="s">
        <v>27</v>
      </c>
      <c r="G28" s="52"/>
      <c r="H28" s="79">
        <v>318.11</v>
      </c>
      <c r="I28" s="51"/>
      <c r="J28" s="57">
        <v>43286</v>
      </c>
      <c r="K28" s="56">
        <v>43286</v>
      </c>
      <c r="L28" s="59" t="s">
        <v>119</v>
      </c>
      <c r="M28" s="59"/>
      <c r="N28" s="51" t="s">
        <v>24</v>
      </c>
      <c r="O28" s="58"/>
      <c r="P28" s="51"/>
      <c r="Q28" s="9"/>
    </row>
    <row r="29" spans="2:17" ht="13.8" x14ac:dyDescent="0.2">
      <c r="B29" s="34">
        <v>214789010718</v>
      </c>
      <c r="C29" s="57">
        <v>43286</v>
      </c>
      <c r="D29" s="59" t="s">
        <v>35</v>
      </c>
      <c r="E29" s="77" t="s">
        <v>36</v>
      </c>
      <c r="F29" s="55" t="s">
        <v>27</v>
      </c>
      <c r="G29" s="52"/>
      <c r="H29" s="79">
        <v>1845.13</v>
      </c>
      <c r="I29" s="60"/>
      <c r="J29" s="57">
        <v>43286</v>
      </c>
      <c r="K29" s="56">
        <v>43286</v>
      </c>
      <c r="L29" s="55"/>
      <c r="M29" s="55"/>
      <c r="N29" s="51" t="s">
        <v>24</v>
      </c>
      <c r="O29" s="50"/>
      <c r="P29" s="51"/>
      <c r="Q29" s="9"/>
    </row>
    <row r="30" spans="2:17" ht="27.6" x14ac:dyDescent="0.2">
      <c r="B30" s="23">
        <v>320</v>
      </c>
      <c r="C30" s="57">
        <v>43257</v>
      </c>
      <c r="D30" s="59" t="s">
        <v>38</v>
      </c>
      <c r="E30" s="77" t="s">
        <v>39</v>
      </c>
      <c r="F30" s="59" t="s">
        <v>4</v>
      </c>
      <c r="G30" s="52"/>
      <c r="H30" s="79">
        <v>6500</v>
      </c>
      <c r="I30" s="58"/>
      <c r="J30" s="56">
        <v>43287</v>
      </c>
      <c r="K30" s="56">
        <v>43287</v>
      </c>
      <c r="L30" s="50" t="s">
        <v>119</v>
      </c>
      <c r="M30" s="50"/>
      <c r="N30" s="51" t="s">
        <v>24</v>
      </c>
      <c r="O30" s="58"/>
      <c r="P30" s="61"/>
      <c r="Q30" s="9"/>
    </row>
    <row r="31" spans="2:17" ht="13.8" x14ac:dyDescent="0.2">
      <c r="B31" s="35"/>
      <c r="C31" s="57" t="s">
        <v>27</v>
      </c>
      <c r="D31" s="59" t="s">
        <v>103</v>
      </c>
      <c r="E31" s="77" t="s">
        <v>103</v>
      </c>
      <c r="F31" s="59" t="s">
        <v>27</v>
      </c>
      <c r="G31" s="52"/>
      <c r="H31" s="79">
        <f>229357.2+5497.99</f>
        <v>234855.19</v>
      </c>
      <c r="I31" s="58"/>
      <c r="J31" s="56">
        <v>43287</v>
      </c>
      <c r="K31" s="56">
        <v>43287</v>
      </c>
      <c r="L31" s="50"/>
      <c r="M31" s="50"/>
      <c r="N31" s="51" t="s">
        <v>24</v>
      </c>
      <c r="O31" s="58"/>
      <c r="P31" s="50"/>
      <c r="Q31" s="9"/>
    </row>
    <row r="32" spans="2:17" ht="13.8" x14ac:dyDescent="0.2">
      <c r="B32" s="35" t="s">
        <v>40</v>
      </c>
      <c r="C32" s="57">
        <v>43258</v>
      </c>
      <c r="D32" s="59" t="s">
        <v>41</v>
      </c>
      <c r="E32" s="77" t="s">
        <v>25</v>
      </c>
      <c r="F32" s="55" t="s">
        <v>27</v>
      </c>
      <c r="G32" s="52"/>
      <c r="H32" s="79">
        <v>670.46</v>
      </c>
      <c r="I32" s="58"/>
      <c r="J32" s="56">
        <v>43288</v>
      </c>
      <c r="K32" s="56">
        <v>43287</v>
      </c>
      <c r="L32" s="50" t="s">
        <v>120</v>
      </c>
      <c r="M32" s="50"/>
      <c r="N32" s="51" t="s">
        <v>24</v>
      </c>
      <c r="O32" s="62"/>
      <c r="P32" s="61"/>
      <c r="Q32" s="9"/>
    </row>
    <row r="33" spans="2:17" ht="13.8" x14ac:dyDescent="0.2">
      <c r="B33" s="35"/>
      <c r="C33" s="57">
        <v>43287</v>
      </c>
      <c r="D33" s="59" t="s">
        <v>43</v>
      </c>
      <c r="E33" s="77" t="s">
        <v>43</v>
      </c>
      <c r="F33" s="59" t="s">
        <v>27</v>
      </c>
      <c r="G33" s="52"/>
      <c r="H33" s="79">
        <v>20760.27</v>
      </c>
      <c r="I33" s="58"/>
      <c r="J33" s="56">
        <v>43288</v>
      </c>
      <c r="K33" s="56">
        <v>43287</v>
      </c>
      <c r="L33" s="50" t="s">
        <v>120</v>
      </c>
      <c r="M33" s="50"/>
      <c r="N33" s="51" t="s">
        <v>24</v>
      </c>
      <c r="O33" s="58"/>
      <c r="P33" s="50"/>
      <c r="Q33" s="9"/>
    </row>
    <row r="34" spans="2:17" ht="13.8" x14ac:dyDescent="0.2">
      <c r="B34" s="23">
        <v>4553</v>
      </c>
      <c r="C34" s="57">
        <v>43258</v>
      </c>
      <c r="D34" s="59" t="s">
        <v>37</v>
      </c>
      <c r="E34" s="77" t="s">
        <v>25</v>
      </c>
      <c r="F34" s="55" t="s">
        <v>27</v>
      </c>
      <c r="G34" s="52"/>
      <c r="H34" s="79">
        <v>2282.61</v>
      </c>
      <c r="I34" s="51"/>
      <c r="J34" s="56">
        <v>43286</v>
      </c>
      <c r="K34" s="56">
        <v>43290</v>
      </c>
      <c r="L34" s="59" t="s">
        <v>119</v>
      </c>
      <c r="M34" s="59"/>
      <c r="N34" s="51" t="s">
        <v>24</v>
      </c>
      <c r="O34" s="62"/>
      <c r="P34" s="61"/>
      <c r="Q34" s="9"/>
    </row>
    <row r="35" spans="2:17" ht="13.8" x14ac:dyDescent="0.2">
      <c r="B35" s="35" t="s">
        <v>42</v>
      </c>
      <c r="C35" s="57">
        <v>43258</v>
      </c>
      <c r="D35" s="59" t="s">
        <v>41</v>
      </c>
      <c r="E35" s="77" t="s">
        <v>25</v>
      </c>
      <c r="F35" s="55" t="s">
        <v>27</v>
      </c>
      <c r="G35" s="52"/>
      <c r="H35" s="79">
        <v>398.83</v>
      </c>
      <c r="I35" s="58"/>
      <c r="J35" s="56">
        <v>43288</v>
      </c>
      <c r="K35" s="56">
        <v>43290</v>
      </c>
      <c r="L35" s="50" t="s">
        <v>120</v>
      </c>
      <c r="M35" s="50"/>
      <c r="N35" s="51" t="s">
        <v>24</v>
      </c>
      <c r="O35" s="62"/>
      <c r="P35" s="61"/>
      <c r="Q35" s="9"/>
    </row>
    <row r="36" spans="2:17" ht="13.8" x14ac:dyDescent="0.2">
      <c r="B36" s="23">
        <v>492</v>
      </c>
      <c r="C36" s="57">
        <v>43259</v>
      </c>
      <c r="D36" s="59" t="s">
        <v>44</v>
      </c>
      <c r="E36" s="77" t="s">
        <v>45</v>
      </c>
      <c r="F36" s="55" t="s">
        <v>4</v>
      </c>
      <c r="G36" s="52"/>
      <c r="H36" s="79">
        <v>2475</v>
      </c>
      <c r="I36" s="51"/>
      <c r="J36" s="56">
        <v>43289</v>
      </c>
      <c r="K36" s="56">
        <v>43291</v>
      </c>
      <c r="L36" s="50" t="s">
        <v>119</v>
      </c>
      <c r="M36" s="50"/>
      <c r="N36" s="51" t="s">
        <v>24</v>
      </c>
      <c r="O36" s="61"/>
      <c r="P36" s="61"/>
      <c r="Q36" s="9"/>
    </row>
    <row r="37" spans="2:17" ht="13.8" x14ac:dyDescent="0.2">
      <c r="B37" s="35">
        <v>367</v>
      </c>
      <c r="C37" s="57">
        <v>43285</v>
      </c>
      <c r="D37" s="59" t="s">
        <v>48</v>
      </c>
      <c r="E37" s="77" t="s">
        <v>154</v>
      </c>
      <c r="F37" s="59" t="s">
        <v>4</v>
      </c>
      <c r="G37" s="52"/>
      <c r="H37" s="79">
        <v>23680</v>
      </c>
      <c r="I37" s="60"/>
      <c r="J37" s="56">
        <v>43291</v>
      </c>
      <c r="K37" s="56">
        <v>43291</v>
      </c>
      <c r="L37" s="50" t="s">
        <v>119</v>
      </c>
      <c r="M37" s="50" t="s">
        <v>122</v>
      </c>
      <c r="N37" s="51" t="s">
        <v>24</v>
      </c>
      <c r="O37" s="58"/>
      <c r="P37" s="50"/>
      <c r="Q37" s="9"/>
    </row>
    <row r="38" spans="2:17" ht="13.8" x14ac:dyDescent="0.2">
      <c r="B38" s="35">
        <v>127940</v>
      </c>
      <c r="C38" s="57">
        <v>43290</v>
      </c>
      <c r="D38" s="59" t="s">
        <v>99</v>
      </c>
      <c r="E38" s="77" t="s">
        <v>100</v>
      </c>
      <c r="F38" s="59" t="s">
        <v>4</v>
      </c>
      <c r="G38" s="52"/>
      <c r="H38" s="79">
        <v>5880</v>
      </c>
      <c r="I38" s="60"/>
      <c r="J38" s="57">
        <v>43291</v>
      </c>
      <c r="K38" s="56">
        <v>43291</v>
      </c>
      <c r="L38" s="59" t="s">
        <v>119</v>
      </c>
      <c r="M38" s="59" t="s">
        <v>122</v>
      </c>
      <c r="N38" s="51" t="s">
        <v>24</v>
      </c>
      <c r="O38" s="58"/>
      <c r="P38" s="59"/>
      <c r="Q38" s="9"/>
    </row>
    <row r="39" spans="2:17" ht="13.8" x14ac:dyDescent="0.2">
      <c r="B39" s="23">
        <v>50002</v>
      </c>
      <c r="C39" s="57">
        <v>43272</v>
      </c>
      <c r="D39" s="59" t="s">
        <v>58</v>
      </c>
      <c r="E39" s="77" t="s">
        <v>59</v>
      </c>
      <c r="F39" s="59" t="s">
        <v>4</v>
      </c>
      <c r="G39" s="52"/>
      <c r="H39" s="79">
        <v>7409.58</v>
      </c>
      <c r="I39" s="60"/>
      <c r="J39" s="57">
        <v>43296</v>
      </c>
      <c r="K39" s="56">
        <v>43291</v>
      </c>
      <c r="L39" s="50" t="s">
        <v>119</v>
      </c>
      <c r="M39" s="50" t="s">
        <v>122</v>
      </c>
      <c r="N39" s="51" t="s">
        <v>24</v>
      </c>
      <c r="O39" s="58">
        <f>51.66+238.41+119.21+79.47</f>
        <v>488.75</v>
      </c>
      <c r="P39" s="51" t="s">
        <v>133</v>
      </c>
      <c r="Q39" s="9"/>
    </row>
    <row r="40" spans="2:17" ht="13.8" x14ac:dyDescent="0.2">
      <c r="B40" s="23" t="s">
        <v>69</v>
      </c>
      <c r="C40" s="57">
        <v>43270</v>
      </c>
      <c r="D40" s="59" t="s">
        <v>70</v>
      </c>
      <c r="E40" s="77" t="s">
        <v>71</v>
      </c>
      <c r="F40" s="59" t="s">
        <v>4</v>
      </c>
      <c r="G40" s="52"/>
      <c r="H40" s="79">
        <v>3097</v>
      </c>
      <c r="I40" s="60"/>
      <c r="J40" s="57">
        <v>43300</v>
      </c>
      <c r="K40" s="56">
        <v>43291</v>
      </c>
      <c r="L40" s="50" t="s">
        <v>119</v>
      </c>
      <c r="M40" s="50" t="s">
        <v>122</v>
      </c>
      <c r="N40" s="51" t="s">
        <v>24</v>
      </c>
      <c r="O40" s="51"/>
      <c r="P40" s="51"/>
      <c r="Q40" s="9"/>
    </row>
    <row r="41" spans="2:17" ht="13.8" x14ac:dyDescent="0.2">
      <c r="B41" s="23">
        <v>1</v>
      </c>
      <c r="C41" s="57">
        <v>43270</v>
      </c>
      <c r="D41" s="59" t="s">
        <v>70</v>
      </c>
      <c r="E41" s="77" t="s">
        <v>72</v>
      </c>
      <c r="F41" s="59" t="s">
        <v>4</v>
      </c>
      <c r="G41" s="52"/>
      <c r="H41" s="79">
        <v>7742</v>
      </c>
      <c r="I41" s="60"/>
      <c r="J41" s="57">
        <v>43300</v>
      </c>
      <c r="K41" s="56">
        <v>43291</v>
      </c>
      <c r="L41" s="51" t="s">
        <v>119</v>
      </c>
      <c r="M41" s="51" t="s">
        <v>122</v>
      </c>
      <c r="N41" s="51" t="s">
        <v>24</v>
      </c>
      <c r="O41" s="51"/>
      <c r="P41" s="51"/>
      <c r="Q41" s="9"/>
    </row>
    <row r="42" spans="2:17" ht="13.8" x14ac:dyDescent="0.2">
      <c r="B42" s="23" t="s">
        <v>89</v>
      </c>
      <c r="C42" s="57">
        <v>43285</v>
      </c>
      <c r="D42" s="59" t="s">
        <v>90</v>
      </c>
      <c r="E42" s="77" t="s">
        <v>91</v>
      </c>
      <c r="F42" s="59" t="s">
        <v>4</v>
      </c>
      <c r="G42" s="52"/>
      <c r="H42" s="79">
        <v>242.23</v>
      </c>
      <c r="I42" s="60"/>
      <c r="J42" s="57">
        <v>43311</v>
      </c>
      <c r="K42" s="56">
        <v>43291</v>
      </c>
      <c r="L42" s="50" t="s">
        <v>119</v>
      </c>
      <c r="M42" s="50" t="s">
        <v>122</v>
      </c>
      <c r="N42" s="51" t="s">
        <v>24</v>
      </c>
      <c r="O42" s="50"/>
      <c r="P42" s="61"/>
      <c r="Q42" s="9"/>
    </row>
    <row r="43" spans="2:17" ht="13.8" x14ac:dyDescent="0.2">
      <c r="B43" s="31">
        <v>2504</v>
      </c>
      <c r="C43" s="57">
        <v>43286</v>
      </c>
      <c r="D43" s="59" t="s">
        <v>46</v>
      </c>
      <c r="E43" s="77" t="s">
        <v>47</v>
      </c>
      <c r="F43" s="59" t="s">
        <v>4</v>
      </c>
      <c r="G43" s="52"/>
      <c r="H43" s="79">
        <v>975</v>
      </c>
      <c r="I43" s="60"/>
      <c r="J43" s="56">
        <v>43291</v>
      </c>
      <c r="K43" s="56">
        <v>43292</v>
      </c>
      <c r="L43" s="50" t="s">
        <v>119</v>
      </c>
      <c r="M43" s="50" t="s">
        <v>132</v>
      </c>
      <c r="N43" s="51" t="s">
        <v>24</v>
      </c>
      <c r="O43" s="58"/>
      <c r="P43" s="50"/>
      <c r="Q43" s="9"/>
    </row>
    <row r="44" spans="2:17" ht="13.8" x14ac:dyDescent="0.2">
      <c r="B44" s="34">
        <v>201800000000133</v>
      </c>
      <c r="C44" s="57">
        <v>43269</v>
      </c>
      <c r="D44" s="59" t="s">
        <v>60</v>
      </c>
      <c r="E44" s="77" t="s">
        <v>61</v>
      </c>
      <c r="F44" s="59" t="s">
        <v>4</v>
      </c>
      <c r="G44" s="52"/>
      <c r="H44" s="79">
        <v>1401.25</v>
      </c>
      <c r="I44" s="60"/>
      <c r="J44" s="57">
        <v>43296</v>
      </c>
      <c r="K44" s="56">
        <v>43292</v>
      </c>
      <c r="L44" s="50" t="s">
        <v>119</v>
      </c>
      <c r="M44" s="50" t="s">
        <v>132</v>
      </c>
      <c r="N44" s="51" t="s">
        <v>24</v>
      </c>
      <c r="O44" s="58"/>
      <c r="P44" s="61"/>
      <c r="Q44" s="9"/>
    </row>
    <row r="45" spans="2:17" ht="27.6" x14ac:dyDescent="0.2">
      <c r="B45" s="34">
        <v>201800000000132</v>
      </c>
      <c r="C45" s="57">
        <v>43269</v>
      </c>
      <c r="D45" s="59" t="s">
        <v>60</v>
      </c>
      <c r="E45" s="77" t="s">
        <v>62</v>
      </c>
      <c r="F45" s="59" t="s">
        <v>4</v>
      </c>
      <c r="G45" s="52"/>
      <c r="H45" s="79">
        <v>2137.5</v>
      </c>
      <c r="I45" s="60"/>
      <c r="J45" s="57">
        <v>43296</v>
      </c>
      <c r="K45" s="56">
        <v>43292</v>
      </c>
      <c r="L45" s="50" t="s">
        <v>119</v>
      </c>
      <c r="M45" s="50" t="s">
        <v>132</v>
      </c>
      <c r="N45" s="51" t="s">
        <v>24</v>
      </c>
      <c r="O45" s="58"/>
      <c r="P45" s="61"/>
      <c r="Q45" s="9"/>
    </row>
    <row r="46" spans="2:17" ht="27.6" x14ac:dyDescent="0.2">
      <c r="B46" s="34">
        <v>201800000000280</v>
      </c>
      <c r="C46" s="57">
        <v>43277</v>
      </c>
      <c r="D46" s="59" t="s">
        <v>63</v>
      </c>
      <c r="E46" s="77" t="s">
        <v>64</v>
      </c>
      <c r="F46" s="59" t="s">
        <v>4</v>
      </c>
      <c r="G46" s="52"/>
      <c r="H46" s="79">
        <v>3284.75</v>
      </c>
      <c r="I46" s="60"/>
      <c r="J46" s="57">
        <v>43296</v>
      </c>
      <c r="K46" s="56">
        <v>43292</v>
      </c>
      <c r="L46" s="50" t="s">
        <v>119</v>
      </c>
      <c r="M46" s="50" t="s">
        <v>134</v>
      </c>
      <c r="N46" s="51" t="s">
        <v>24</v>
      </c>
      <c r="O46" s="58">
        <f>105+35+52.5+22.75</f>
        <v>215.25</v>
      </c>
      <c r="P46" s="51" t="s">
        <v>133</v>
      </c>
      <c r="Q46" s="9"/>
    </row>
    <row r="47" spans="2:17" ht="13.8" x14ac:dyDescent="0.2">
      <c r="B47" s="23">
        <v>902</v>
      </c>
      <c r="C47" s="57">
        <v>43278</v>
      </c>
      <c r="D47" s="59" t="s">
        <v>67</v>
      </c>
      <c r="E47" s="77" t="s">
        <v>68</v>
      </c>
      <c r="F47" s="59" t="s">
        <v>4</v>
      </c>
      <c r="G47" s="52"/>
      <c r="H47" s="79">
        <v>24774.080000000002</v>
      </c>
      <c r="I47" s="60"/>
      <c r="J47" s="57">
        <v>43296</v>
      </c>
      <c r="K47" s="56">
        <v>43292</v>
      </c>
      <c r="L47" s="50" t="s">
        <v>119</v>
      </c>
      <c r="M47" s="50" t="s">
        <v>135</v>
      </c>
      <c r="N47" s="51" t="s">
        <v>24</v>
      </c>
      <c r="O47" s="58"/>
      <c r="P47" s="61"/>
      <c r="Q47" s="9"/>
    </row>
    <row r="48" spans="2:17" ht="13.8" x14ac:dyDescent="0.2">
      <c r="B48" s="23">
        <v>1121</v>
      </c>
      <c r="C48" s="57">
        <v>43279</v>
      </c>
      <c r="D48" s="59" t="s">
        <v>65</v>
      </c>
      <c r="E48" s="77" t="s">
        <v>66</v>
      </c>
      <c r="F48" s="59" t="s">
        <v>4</v>
      </c>
      <c r="G48" s="52"/>
      <c r="H48" s="79">
        <v>13397.68</v>
      </c>
      <c r="I48" s="60"/>
      <c r="J48" s="57">
        <v>43296</v>
      </c>
      <c r="K48" s="56">
        <v>43292</v>
      </c>
      <c r="L48" s="50" t="s">
        <v>119</v>
      </c>
      <c r="M48" s="50" t="s">
        <v>132</v>
      </c>
      <c r="N48" s="51" t="s">
        <v>24</v>
      </c>
      <c r="O48" s="58">
        <f>482.22+160.74+1768.14+160.74+104.48</f>
        <v>2676.32</v>
      </c>
      <c r="P48" s="51" t="s">
        <v>133</v>
      </c>
      <c r="Q48" s="9"/>
    </row>
    <row r="49" spans="1:17" ht="13.8" x14ac:dyDescent="0.2">
      <c r="B49" s="35">
        <v>14120</v>
      </c>
      <c r="C49" s="57">
        <v>43263</v>
      </c>
      <c r="D49" s="59" t="s">
        <v>23</v>
      </c>
      <c r="E49" s="76" t="s">
        <v>34</v>
      </c>
      <c r="F49" s="55" t="s">
        <v>27</v>
      </c>
      <c r="G49" s="52"/>
      <c r="H49" s="79">
        <v>4414.3999999999996</v>
      </c>
      <c r="I49" s="51"/>
      <c r="J49" s="57">
        <v>43293</v>
      </c>
      <c r="K49" s="56">
        <v>43294</v>
      </c>
      <c r="L49" s="61" t="s">
        <v>119</v>
      </c>
      <c r="M49" s="61" t="s">
        <v>122</v>
      </c>
      <c r="N49" s="51" t="s">
        <v>24</v>
      </c>
      <c r="O49" s="62"/>
      <c r="P49" s="61"/>
      <c r="Q49" s="9"/>
    </row>
    <row r="50" spans="1:17" ht="13.8" x14ac:dyDescent="0.2">
      <c r="B50" s="35">
        <v>6895</v>
      </c>
      <c r="C50" s="57">
        <v>43265</v>
      </c>
      <c r="D50" s="59" t="s">
        <v>50</v>
      </c>
      <c r="E50" s="77" t="s">
        <v>51</v>
      </c>
      <c r="F50" s="55" t="s">
        <v>27</v>
      </c>
      <c r="G50" s="52"/>
      <c r="H50" s="79">
        <v>1412.14</v>
      </c>
      <c r="I50" s="51"/>
      <c r="J50" s="57">
        <v>43293</v>
      </c>
      <c r="K50" s="56">
        <v>43294</v>
      </c>
      <c r="L50" s="50" t="s">
        <v>120</v>
      </c>
      <c r="M50" s="50"/>
      <c r="N50" s="51" t="s">
        <v>24</v>
      </c>
      <c r="O50" s="51"/>
      <c r="P50" s="51"/>
      <c r="Q50" s="9"/>
    </row>
    <row r="51" spans="1:17" ht="13.8" x14ac:dyDescent="0.2">
      <c r="B51" s="23" t="s">
        <v>52</v>
      </c>
      <c r="C51" s="57">
        <v>43250</v>
      </c>
      <c r="D51" s="59" t="s">
        <v>41</v>
      </c>
      <c r="E51" s="76" t="s">
        <v>25</v>
      </c>
      <c r="F51" s="55" t="s">
        <v>4</v>
      </c>
      <c r="G51" s="52"/>
      <c r="H51" s="79">
        <v>4279.49</v>
      </c>
      <c r="I51" s="58"/>
      <c r="J51" s="57">
        <v>43295</v>
      </c>
      <c r="K51" s="56">
        <v>43294</v>
      </c>
      <c r="L51" s="50"/>
      <c r="M51" s="50"/>
      <c r="N51" s="51" t="s">
        <v>24</v>
      </c>
      <c r="O51" s="61"/>
      <c r="P51" s="61"/>
      <c r="Q51" s="9"/>
    </row>
    <row r="52" spans="1:17" ht="13.8" x14ac:dyDescent="0.2">
      <c r="B52" s="23" t="s">
        <v>53</v>
      </c>
      <c r="C52" s="57">
        <v>43250</v>
      </c>
      <c r="D52" s="59" t="s">
        <v>41</v>
      </c>
      <c r="E52" s="76" t="s">
        <v>25</v>
      </c>
      <c r="F52" s="55" t="s">
        <v>4</v>
      </c>
      <c r="G52" s="52"/>
      <c r="H52" s="79">
        <v>6204.23</v>
      </c>
      <c r="I52" s="58"/>
      <c r="J52" s="57">
        <v>43295</v>
      </c>
      <c r="K52" s="56">
        <v>43294</v>
      </c>
      <c r="L52" s="50"/>
      <c r="M52" s="50"/>
      <c r="N52" s="51" t="s">
        <v>24</v>
      </c>
      <c r="O52" s="61"/>
      <c r="P52" s="61"/>
      <c r="Q52" s="9"/>
    </row>
    <row r="53" spans="1:17" ht="13.8" x14ac:dyDescent="0.2">
      <c r="B53" s="23" t="s">
        <v>54</v>
      </c>
      <c r="C53" s="57">
        <v>43250</v>
      </c>
      <c r="D53" s="59" t="s">
        <v>41</v>
      </c>
      <c r="E53" s="76" t="s">
        <v>25</v>
      </c>
      <c r="F53" s="55" t="s">
        <v>4</v>
      </c>
      <c r="G53" s="52"/>
      <c r="H53" s="79">
        <v>585.74</v>
      </c>
      <c r="I53" s="58"/>
      <c r="J53" s="57">
        <v>43295</v>
      </c>
      <c r="K53" s="56">
        <v>43294</v>
      </c>
      <c r="L53" s="50"/>
      <c r="M53" s="50"/>
      <c r="N53" s="51" t="s">
        <v>24</v>
      </c>
      <c r="O53" s="61"/>
      <c r="P53" s="63" t="s">
        <v>127</v>
      </c>
      <c r="Q53" s="9"/>
    </row>
    <row r="54" spans="1:17" ht="13.8" x14ac:dyDescent="0.2">
      <c r="B54" s="23" t="s">
        <v>55</v>
      </c>
      <c r="C54" s="57">
        <v>43250</v>
      </c>
      <c r="D54" s="59" t="s">
        <v>41</v>
      </c>
      <c r="E54" s="76" t="s">
        <v>25</v>
      </c>
      <c r="F54" s="55" t="s">
        <v>4</v>
      </c>
      <c r="G54" s="52"/>
      <c r="H54" s="79">
        <v>1279.97</v>
      </c>
      <c r="I54" s="58"/>
      <c r="J54" s="57">
        <v>43295</v>
      </c>
      <c r="K54" s="56">
        <v>43294</v>
      </c>
      <c r="L54" s="50"/>
      <c r="M54" s="50"/>
      <c r="N54" s="51" t="s">
        <v>24</v>
      </c>
      <c r="O54" s="61"/>
      <c r="P54" s="63" t="s">
        <v>127</v>
      </c>
      <c r="Q54" s="9"/>
    </row>
    <row r="55" spans="1:17" ht="13.8" x14ac:dyDescent="0.2">
      <c r="B55" s="23" t="s">
        <v>56</v>
      </c>
      <c r="C55" s="57">
        <v>43250</v>
      </c>
      <c r="D55" s="59" t="s">
        <v>41</v>
      </c>
      <c r="E55" s="76" t="s">
        <v>25</v>
      </c>
      <c r="F55" s="55" t="s">
        <v>4</v>
      </c>
      <c r="G55" s="52"/>
      <c r="H55" s="79">
        <v>3137.64</v>
      </c>
      <c r="I55" s="58"/>
      <c r="J55" s="57">
        <v>43295</v>
      </c>
      <c r="K55" s="56">
        <v>43294</v>
      </c>
      <c r="L55" s="50"/>
      <c r="M55" s="50"/>
      <c r="N55" s="51" t="s">
        <v>24</v>
      </c>
      <c r="O55" s="61"/>
      <c r="P55" s="63"/>
      <c r="Q55" s="9"/>
    </row>
    <row r="56" spans="1:17" ht="13.8" x14ac:dyDescent="0.2">
      <c r="B56" s="23" t="s">
        <v>57</v>
      </c>
      <c r="C56" s="57">
        <v>43250</v>
      </c>
      <c r="D56" s="59" t="s">
        <v>41</v>
      </c>
      <c r="E56" s="76" t="s">
        <v>25</v>
      </c>
      <c r="F56" s="55" t="s">
        <v>4</v>
      </c>
      <c r="G56" s="52"/>
      <c r="H56" s="79">
        <v>2215.0100000000002</v>
      </c>
      <c r="I56" s="58"/>
      <c r="J56" s="57">
        <v>43295</v>
      </c>
      <c r="K56" s="56">
        <v>43294</v>
      </c>
      <c r="L56" s="50"/>
      <c r="M56" s="50"/>
      <c r="N56" s="51" t="s">
        <v>24</v>
      </c>
      <c r="O56" s="50"/>
      <c r="P56" s="51"/>
      <c r="Q56" s="9"/>
    </row>
    <row r="57" spans="1:17" ht="27.6" x14ac:dyDescent="0.2">
      <c r="B57" s="31">
        <v>5213275</v>
      </c>
      <c r="C57" s="57">
        <v>43293</v>
      </c>
      <c r="D57" s="59" t="s">
        <v>97</v>
      </c>
      <c r="E57" s="77" t="s">
        <v>98</v>
      </c>
      <c r="F57" s="59" t="s">
        <v>29</v>
      </c>
      <c r="G57" s="52"/>
      <c r="H57" s="79">
        <v>27.65</v>
      </c>
      <c r="I57" s="51"/>
      <c r="J57" s="57">
        <v>43322</v>
      </c>
      <c r="K57" s="56">
        <v>43294</v>
      </c>
      <c r="L57" s="50"/>
      <c r="M57" s="50"/>
      <c r="N57" s="51" t="s">
        <v>24</v>
      </c>
      <c r="O57" s="58"/>
      <c r="P57" s="50"/>
      <c r="Q57" s="9"/>
    </row>
    <row r="58" spans="1:17" ht="13.8" x14ac:dyDescent="0.2">
      <c r="B58" s="31">
        <v>37949459</v>
      </c>
      <c r="C58" s="57">
        <v>43293</v>
      </c>
      <c r="D58" s="59" t="s">
        <v>28</v>
      </c>
      <c r="E58" s="77" t="s">
        <v>183</v>
      </c>
      <c r="F58" s="59" t="s">
        <v>29</v>
      </c>
      <c r="G58" s="52"/>
      <c r="H58" s="79">
        <v>1940.38</v>
      </c>
      <c r="I58" s="58"/>
      <c r="J58" s="57">
        <v>43385</v>
      </c>
      <c r="K58" s="56">
        <v>43294</v>
      </c>
      <c r="L58" s="50"/>
      <c r="M58" s="50"/>
      <c r="N58" s="51" t="s">
        <v>24</v>
      </c>
      <c r="O58" s="58"/>
      <c r="P58" s="50"/>
      <c r="Q58" s="9"/>
    </row>
    <row r="59" spans="1:17" s="20" customFormat="1" ht="13.8" x14ac:dyDescent="0.2">
      <c r="B59" s="31"/>
      <c r="C59" s="57">
        <v>43297</v>
      </c>
      <c r="D59" s="59" t="s">
        <v>105</v>
      </c>
      <c r="E59" s="77" t="s">
        <v>106</v>
      </c>
      <c r="F59" s="59" t="s">
        <v>27</v>
      </c>
      <c r="G59" s="52"/>
      <c r="H59" s="79">
        <v>30000</v>
      </c>
      <c r="I59" s="58"/>
      <c r="J59" s="56">
        <v>43297</v>
      </c>
      <c r="K59" s="56">
        <v>43297</v>
      </c>
      <c r="L59" s="50"/>
      <c r="M59" s="50"/>
      <c r="N59" s="51" t="s">
        <v>24</v>
      </c>
      <c r="O59" s="58"/>
      <c r="P59" s="50"/>
      <c r="Q59" s="9"/>
    </row>
    <row r="60" spans="1:17" s="20" customFormat="1" ht="13.8" x14ac:dyDescent="0.2">
      <c r="B60" s="35" t="s">
        <v>131</v>
      </c>
      <c r="C60" s="57">
        <v>43259</v>
      </c>
      <c r="D60" s="59" t="s">
        <v>90</v>
      </c>
      <c r="E60" s="77" t="s">
        <v>93</v>
      </c>
      <c r="F60" s="59" t="s">
        <v>27</v>
      </c>
      <c r="G60" s="52"/>
      <c r="H60" s="79">
        <v>454.19</v>
      </c>
      <c r="I60" s="58"/>
      <c r="J60" s="56">
        <v>43281</v>
      </c>
      <c r="K60" s="56">
        <v>43299</v>
      </c>
      <c r="L60" s="50"/>
      <c r="M60" s="50"/>
      <c r="N60" s="51" t="s">
        <v>24</v>
      </c>
      <c r="O60" s="58"/>
      <c r="P60" s="50"/>
      <c r="Q60" s="8"/>
    </row>
    <row r="61" spans="1:17" s="20" customFormat="1" ht="13.8" x14ac:dyDescent="0.2">
      <c r="B61" s="35">
        <v>100653</v>
      </c>
      <c r="C61" s="57">
        <v>43269</v>
      </c>
      <c r="D61" s="59" t="s">
        <v>41</v>
      </c>
      <c r="E61" s="77" t="s">
        <v>25</v>
      </c>
      <c r="F61" s="55" t="s">
        <v>27</v>
      </c>
      <c r="G61" s="52"/>
      <c r="H61" s="79">
        <v>809.99</v>
      </c>
      <c r="I61" s="64"/>
      <c r="J61" s="57">
        <v>43299</v>
      </c>
      <c r="K61" s="56">
        <v>43299</v>
      </c>
      <c r="L61" s="50" t="s">
        <v>120</v>
      </c>
      <c r="M61" s="50"/>
      <c r="N61" s="51" t="s">
        <v>24</v>
      </c>
      <c r="O61" s="58"/>
      <c r="P61" s="61"/>
      <c r="Q61" s="9"/>
    </row>
    <row r="62" spans="1:17" s="20" customFormat="1" ht="13.8" x14ac:dyDescent="0.2">
      <c r="A62" s="20" t="s">
        <v>156</v>
      </c>
      <c r="B62" s="22">
        <v>14150</v>
      </c>
      <c r="C62" s="57">
        <v>43269</v>
      </c>
      <c r="D62" s="59" t="s">
        <v>23</v>
      </c>
      <c r="E62" s="77" t="s">
        <v>25</v>
      </c>
      <c r="F62" s="59" t="s">
        <v>27</v>
      </c>
      <c r="G62" s="52"/>
      <c r="H62" s="79">
        <v>561.6</v>
      </c>
      <c r="I62" s="50"/>
      <c r="J62" s="56">
        <v>43299</v>
      </c>
      <c r="K62" s="56">
        <v>43299</v>
      </c>
      <c r="L62" s="50"/>
      <c r="M62" s="50"/>
      <c r="N62" s="51" t="s">
        <v>24</v>
      </c>
      <c r="O62" s="58"/>
      <c r="P62" s="50"/>
      <c r="Q62" s="8"/>
    </row>
    <row r="63" spans="1:17" s="20" customFormat="1" ht="13.8" x14ac:dyDescent="0.2">
      <c r="B63" s="31">
        <v>2505</v>
      </c>
      <c r="C63" s="57">
        <v>43286</v>
      </c>
      <c r="D63" s="59" t="s">
        <v>46</v>
      </c>
      <c r="E63" s="77" t="s">
        <v>47</v>
      </c>
      <c r="F63" s="59" t="s">
        <v>27</v>
      </c>
      <c r="G63" s="52"/>
      <c r="H63" s="79">
        <v>1950</v>
      </c>
      <c r="I63" s="58"/>
      <c r="J63" s="56">
        <v>43301</v>
      </c>
      <c r="K63" s="56">
        <v>43300</v>
      </c>
      <c r="L63" s="50"/>
      <c r="M63" s="50"/>
      <c r="N63" s="51" t="s">
        <v>24</v>
      </c>
      <c r="O63" s="58"/>
      <c r="P63" s="50"/>
      <c r="Q63" s="8"/>
    </row>
    <row r="64" spans="1:17" s="20" customFormat="1" ht="13.8" x14ac:dyDescent="0.2">
      <c r="B64" s="36"/>
      <c r="C64" s="57">
        <v>43300</v>
      </c>
      <c r="D64" s="59" t="s">
        <v>77</v>
      </c>
      <c r="E64" s="77" t="s">
        <v>78</v>
      </c>
      <c r="F64" s="57" t="s">
        <v>27</v>
      </c>
      <c r="G64" s="52"/>
      <c r="H64" s="79">
        <v>8137.92</v>
      </c>
      <c r="I64" s="58"/>
      <c r="J64" s="56">
        <v>43301</v>
      </c>
      <c r="K64" s="56">
        <v>43300</v>
      </c>
      <c r="L64" s="61"/>
      <c r="M64" s="61"/>
      <c r="N64" s="51" t="s">
        <v>24</v>
      </c>
      <c r="O64" s="62"/>
      <c r="P64" s="61"/>
      <c r="Q64" s="8"/>
    </row>
    <row r="65" spans="2:17" ht="13.8" x14ac:dyDescent="0.2">
      <c r="B65" s="31"/>
      <c r="C65" s="57">
        <v>43300</v>
      </c>
      <c r="D65" s="59" t="s">
        <v>77</v>
      </c>
      <c r="E65" s="77" t="s">
        <v>80</v>
      </c>
      <c r="F65" s="59" t="s">
        <v>4</v>
      </c>
      <c r="G65" s="52"/>
      <c r="H65" s="79">
        <v>455.98</v>
      </c>
      <c r="I65" s="58"/>
      <c r="J65" s="56">
        <v>43301</v>
      </c>
      <c r="K65" s="56">
        <v>43300</v>
      </c>
      <c r="L65" s="50"/>
      <c r="M65" s="50"/>
      <c r="N65" s="51" t="s">
        <v>24</v>
      </c>
      <c r="O65" s="58"/>
      <c r="P65" s="50"/>
      <c r="Q65" s="8"/>
    </row>
    <row r="66" spans="2:17" ht="13.8" x14ac:dyDescent="0.2">
      <c r="B66" s="23"/>
      <c r="C66" s="57" t="s">
        <v>27</v>
      </c>
      <c r="D66" s="59" t="s">
        <v>26</v>
      </c>
      <c r="E66" s="77" t="s">
        <v>79</v>
      </c>
      <c r="F66" s="59" t="s">
        <v>27</v>
      </c>
      <c r="G66" s="52"/>
      <c r="H66" s="79">
        <f>82749.06+11677.68</f>
        <v>94426.739999999991</v>
      </c>
      <c r="I66" s="58"/>
      <c r="J66" s="56">
        <v>43301</v>
      </c>
      <c r="K66" s="56">
        <v>43300</v>
      </c>
      <c r="L66" s="61"/>
      <c r="M66" s="61"/>
      <c r="N66" s="51" t="s">
        <v>24</v>
      </c>
      <c r="O66" s="62"/>
      <c r="P66" s="61"/>
      <c r="Q66" s="8"/>
    </row>
    <row r="67" spans="2:17" ht="13.8" x14ac:dyDescent="0.3">
      <c r="B67" s="31"/>
      <c r="C67" s="57">
        <v>43301</v>
      </c>
      <c r="D67" s="59" t="s">
        <v>147</v>
      </c>
      <c r="E67" s="77" t="s">
        <v>164</v>
      </c>
      <c r="F67" s="59" t="s">
        <v>29</v>
      </c>
      <c r="G67" s="52"/>
      <c r="H67" s="79">
        <v>580.66999999999996</v>
      </c>
      <c r="I67" s="65"/>
      <c r="J67" s="56">
        <v>43301</v>
      </c>
      <c r="K67" s="56">
        <v>43301</v>
      </c>
      <c r="L67" s="50"/>
      <c r="M67" s="50"/>
      <c r="N67" s="51" t="s">
        <v>24</v>
      </c>
      <c r="O67" s="58"/>
      <c r="P67" s="50"/>
      <c r="Q67" s="9"/>
    </row>
    <row r="68" spans="2:17" ht="27.6" x14ac:dyDescent="0.3">
      <c r="B68" s="31"/>
      <c r="C68" s="57">
        <v>43301</v>
      </c>
      <c r="D68" s="59" t="s">
        <v>162</v>
      </c>
      <c r="E68" s="77" t="s">
        <v>148</v>
      </c>
      <c r="F68" s="59" t="s">
        <v>29</v>
      </c>
      <c r="G68" s="52"/>
      <c r="H68" s="79">
        <v>2726.35</v>
      </c>
      <c r="I68" s="65"/>
      <c r="J68" s="56">
        <v>43301</v>
      </c>
      <c r="K68" s="56">
        <v>43301</v>
      </c>
      <c r="L68" s="50"/>
      <c r="M68" s="50"/>
      <c r="N68" s="51" t="s">
        <v>24</v>
      </c>
      <c r="O68" s="58"/>
      <c r="P68" s="50"/>
      <c r="Q68" s="9"/>
    </row>
    <row r="69" spans="2:17" ht="13.8" x14ac:dyDescent="0.2">
      <c r="B69" s="35" t="s">
        <v>81</v>
      </c>
      <c r="C69" s="57">
        <v>43258</v>
      </c>
      <c r="D69" s="59" t="s">
        <v>41</v>
      </c>
      <c r="E69" s="77" t="s">
        <v>25</v>
      </c>
      <c r="F69" s="55" t="s">
        <v>27</v>
      </c>
      <c r="G69" s="52"/>
      <c r="H69" s="79">
        <v>670.46</v>
      </c>
      <c r="I69" s="60"/>
      <c r="J69" s="56">
        <v>43303</v>
      </c>
      <c r="K69" s="56">
        <v>43304</v>
      </c>
      <c r="L69" s="61"/>
      <c r="M69" s="61"/>
      <c r="N69" s="51" t="s">
        <v>24</v>
      </c>
      <c r="O69" s="62"/>
      <c r="P69" s="50" t="s">
        <v>157</v>
      </c>
      <c r="Q69" s="9"/>
    </row>
    <row r="70" spans="2:17" ht="13.8" x14ac:dyDescent="0.2">
      <c r="B70" s="35" t="s">
        <v>82</v>
      </c>
      <c r="C70" s="57">
        <v>43258</v>
      </c>
      <c r="D70" s="59" t="s">
        <v>41</v>
      </c>
      <c r="E70" s="77" t="s">
        <v>25</v>
      </c>
      <c r="F70" s="55" t="s">
        <v>27</v>
      </c>
      <c r="G70" s="52"/>
      <c r="H70" s="79">
        <v>398.83</v>
      </c>
      <c r="I70" s="60"/>
      <c r="J70" s="56">
        <v>43303</v>
      </c>
      <c r="K70" s="56">
        <v>43304</v>
      </c>
      <c r="L70" s="61"/>
      <c r="M70" s="61"/>
      <c r="N70" s="51" t="s">
        <v>24</v>
      </c>
      <c r="O70" s="62"/>
      <c r="P70" s="50" t="s">
        <v>157</v>
      </c>
      <c r="Q70" s="9"/>
    </row>
    <row r="71" spans="2:17" ht="13.8" x14ac:dyDescent="0.2">
      <c r="B71" s="48">
        <v>22</v>
      </c>
      <c r="C71" s="57">
        <v>43304</v>
      </c>
      <c r="D71" s="59" t="s">
        <v>160</v>
      </c>
      <c r="E71" s="77" t="s">
        <v>161</v>
      </c>
      <c r="F71" s="59" t="s">
        <v>27</v>
      </c>
      <c r="G71" s="52"/>
      <c r="H71" s="79">
        <v>322374.75</v>
      </c>
      <c r="I71" s="58"/>
      <c r="J71" s="56">
        <v>43304</v>
      </c>
      <c r="K71" s="56">
        <v>43304</v>
      </c>
      <c r="L71" s="50"/>
      <c r="M71" s="50"/>
      <c r="N71" s="51" t="s">
        <v>24</v>
      </c>
      <c r="O71" s="58">
        <f>2232.75+10305+5152.5+3435</f>
        <v>21125.25</v>
      </c>
      <c r="P71" s="50"/>
      <c r="Q71" s="9"/>
    </row>
    <row r="72" spans="2:17" ht="13.8" x14ac:dyDescent="0.2">
      <c r="B72" s="48"/>
      <c r="C72" s="57">
        <v>43304</v>
      </c>
      <c r="D72" s="59" t="s">
        <v>162</v>
      </c>
      <c r="E72" s="77" t="s">
        <v>200</v>
      </c>
      <c r="F72" s="59" t="s">
        <v>29</v>
      </c>
      <c r="G72" s="52"/>
      <c r="H72" s="79">
        <v>993.09</v>
      </c>
      <c r="I72" s="58"/>
      <c r="J72" s="56">
        <v>43304</v>
      </c>
      <c r="K72" s="56">
        <v>43304</v>
      </c>
      <c r="L72" s="50"/>
      <c r="M72" s="50"/>
      <c r="N72" s="51" t="s">
        <v>24</v>
      </c>
      <c r="O72" s="58"/>
      <c r="P72" s="50"/>
      <c r="Q72" s="9"/>
    </row>
    <row r="73" spans="2:17" ht="13.8" x14ac:dyDescent="0.2">
      <c r="B73" s="48"/>
      <c r="C73" s="57">
        <v>43304</v>
      </c>
      <c r="D73" s="59" t="s">
        <v>147</v>
      </c>
      <c r="E73" s="77" t="s">
        <v>201</v>
      </c>
      <c r="F73" s="59" t="s">
        <v>29</v>
      </c>
      <c r="G73" s="52"/>
      <c r="H73" s="79">
        <v>57.05</v>
      </c>
      <c r="I73" s="58"/>
      <c r="J73" s="56">
        <v>43304</v>
      </c>
      <c r="K73" s="56">
        <v>43304</v>
      </c>
      <c r="L73" s="50"/>
      <c r="M73" s="50"/>
      <c r="N73" s="51" t="s">
        <v>24</v>
      </c>
      <c r="O73" s="58"/>
      <c r="P73" s="50"/>
      <c r="Q73" s="9"/>
    </row>
    <row r="74" spans="2:17" ht="13.8" x14ac:dyDescent="0.2">
      <c r="B74" s="48"/>
      <c r="C74" s="57">
        <v>43306</v>
      </c>
      <c r="D74" s="59" t="s">
        <v>147</v>
      </c>
      <c r="E74" s="77" t="s">
        <v>165</v>
      </c>
      <c r="F74" s="59" t="s">
        <v>29</v>
      </c>
      <c r="G74" s="52"/>
      <c r="H74" s="79">
        <v>446.82</v>
      </c>
      <c r="I74" s="52"/>
      <c r="J74" s="56">
        <v>43307</v>
      </c>
      <c r="K74" s="56">
        <v>43306</v>
      </c>
      <c r="L74" s="50"/>
      <c r="M74" s="50"/>
      <c r="N74" s="51" t="s">
        <v>24</v>
      </c>
      <c r="O74" s="58"/>
      <c r="P74" s="50"/>
      <c r="Q74" s="9"/>
    </row>
    <row r="75" spans="2:17" ht="13.8" x14ac:dyDescent="0.2">
      <c r="B75" s="48"/>
      <c r="C75" s="57">
        <v>43306</v>
      </c>
      <c r="D75" s="59" t="s">
        <v>147</v>
      </c>
      <c r="E75" s="77" t="s">
        <v>167</v>
      </c>
      <c r="F75" s="59" t="s">
        <v>29</v>
      </c>
      <c r="G75" s="52"/>
      <c r="H75" s="79">
        <v>446.82</v>
      </c>
      <c r="I75" s="58"/>
      <c r="J75" s="56">
        <v>43307</v>
      </c>
      <c r="K75" s="56">
        <v>43306</v>
      </c>
      <c r="L75" s="50"/>
      <c r="M75" s="50"/>
      <c r="N75" s="51" t="s">
        <v>24</v>
      </c>
      <c r="O75" s="58"/>
      <c r="P75" s="50"/>
      <c r="Q75" s="9"/>
    </row>
    <row r="76" spans="2:17" ht="13.8" x14ac:dyDescent="0.2">
      <c r="B76" s="48"/>
      <c r="C76" s="57">
        <v>43306</v>
      </c>
      <c r="D76" s="59" t="s">
        <v>147</v>
      </c>
      <c r="E76" s="77" t="s">
        <v>169</v>
      </c>
      <c r="F76" s="59" t="s">
        <v>29</v>
      </c>
      <c r="G76" s="52"/>
      <c r="H76" s="79">
        <v>446.82</v>
      </c>
      <c r="I76" s="58"/>
      <c r="J76" s="56">
        <v>43307</v>
      </c>
      <c r="K76" s="56">
        <v>43306</v>
      </c>
      <c r="L76" s="50"/>
      <c r="M76" s="50"/>
      <c r="N76" s="51" t="s">
        <v>24</v>
      </c>
      <c r="O76" s="58"/>
      <c r="P76" s="50"/>
      <c r="Q76" s="9"/>
    </row>
    <row r="77" spans="2:17" ht="13.8" x14ac:dyDescent="0.2">
      <c r="B77" s="48"/>
      <c r="C77" s="57">
        <v>43306</v>
      </c>
      <c r="D77" s="59" t="s">
        <v>147</v>
      </c>
      <c r="E77" s="77" t="s">
        <v>171</v>
      </c>
      <c r="F77" s="59" t="s">
        <v>29</v>
      </c>
      <c r="G77" s="52"/>
      <c r="H77" s="79">
        <v>446.01</v>
      </c>
      <c r="I77" s="58"/>
      <c r="J77" s="56">
        <v>43307</v>
      </c>
      <c r="K77" s="56">
        <v>43306</v>
      </c>
      <c r="L77" s="50"/>
      <c r="M77" s="50"/>
      <c r="N77" s="51" t="s">
        <v>24</v>
      </c>
      <c r="O77" s="58"/>
      <c r="P77" s="50"/>
      <c r="Q77" s="9"/>
    </row>
    <row r="78" spans="2:17" ht="13.8" x14ac:dyDescent="0.2">
      <c r="B78" s="48"/>
      <c r="C78" s="57">
        <v>43306</v>
      </c>
      <c r="D78" s="59" t="s">
        <v>147</v>
      </c>
      <c r="E78" s="77" t="s">
        <v>173</v>
      </c>
      <c r="F78" s="59" t="s">
        <v>29</v>
      </c>
      <c r="G78" s="52"/>
      <c r="H78" s="79">
        <v>442.34</v>
      </c>
      <c r="I78" s="58"/>
      <c r="J78" s="56">
        <v>43307</v>
      </c>
      <c r="K78" s="56">
        <v>43306</v>
      </c>
      <c r="L78" s="50"/>
      <c r="M78" s="50"/>
      <c r="N78" s="51" t="s">
        <v>24</v>
      </c>
      <c r="O78" s="58"/>
      <c r="P78" s="50"/>
      <c r="Q78" s="9"/>
    </row>
    <row r="79" spans="2:17" ht="13.8" x14ac:dyDescent="0.2">
      <c r="B79" s="48"/>
      <c r="C79" s="57">
        <v>43306</v>
      </c>
      <c r="D79" s="59" t="s">
        <v>147</v>
      </c>
      <c r="E79" s="77" t="s">
        <v>175</v>
      </c>
      <c r="F79" s="59" t="s">
        <v>29</v>
      </c>
      <c r="G79" s="52"/>
      <c r="H79" s="79">
        <v>439.57</v>
      </c>
      <c r="I79" s="58"/>
      <c r="J79" s="56">
        <v>43307</v>
      </c>
      <c r="K79" s="56">
        <v>43306</v>
      </c>
      <c r="L79" s="50"/>
      <c r="M79" s="50"/>
      <c r="N79" s="51" t="s">
        <v>24</v>
      </c>
      <c r="O79" s="58"/>
      <c r="P79" s="50"/>
      <c r="Q79" s="9"/>
    </row>
    <row r="80" spans="2:17" ht="13.8" x14ac:dyDescent="0.2">
      <c r="B80" s="48"/>
      <c r="C80" s="57">
        <v>43306</v>
      </c>
      <c r="D80" s="59" t="s">
        <v>147</v>
      </c>
      <c r="E80" s="77" t="s">
        <v>177</v>
      </c>
      <c r="F80" s="59" t="s">
        <v>29</v>
      </c>
      <c r="G80" s="52"/>
      <c r="H80" s="79">
        <v>439.58</v>
      </c>
      <c r="I80" s="58"/>
      <c r="J80" s="56">
        <v>43307</v>
      </c>
      <c r="K80" s="56">
        <v>43306</v>
      </c>
      <c r="L80" s="50"/>
      <c r="M80" s="50"/>
      <c r="N80" s="51" t="s">
        <v>24</v>
      </c>
      <c r="O80" s="58"/>
      <c r="P80" s="50"/>
      <c r="Q80" s="9"/>
    </row>
    <row r="81" spans="2:17" ht="13.8" x14ac:dyDescent="0.2">
      <c r="B81" s="48"/>
      <c r="C81" s="57">
        <v>43306</v>
      </c>
      <c r="D81" s="59" t="s">
        <v>162</v>
      </c>
      <c r="E81" s="77" t="s">
        <v>172</v>
      </c>
      <c r="F81" s="59" t="s">
        <v>29</v>
      </c>
      <c r="G81" s="52"/>
      <c r="H81" s="79">
        <v>5024.62</v>
      </c>
      <c r="I81" s="58"/>
      <c r="J81" s="56">
        <v>43308</v>
      </c>
      <c r="K81" s="56">
        <v>43306</v>
      </c>
      <c r="L81" s="50"/>
      <c r="M81" s="50"/>
      <c r="N81" s="51" t="s">
        <v>24</v>
      </c>
      <c r="O81" s="58"/>
      <c r="P81" s="50"/>
      <c r="Q81" s="9"/>
    </row>
    <row r="82" spans="2:17" ht="13.8" x14ac:dyDescent="0.2">
      <c r="B82" s="48"/>
      <c r="C82" s="57">
        <v>43306</v>
      </c>
      <c r="D82" s="59" t="s">
        <v>162</v>
      </c>
      <c r="E82" s="77" t="s">
        <v>163</v>
      </c>
      <c r="F82" s="59" t="s">
        <v>29</v>
      </c>
      <c r="G82" s="52"/>
      <c r="H82" s="79">
        <v>5049.1000000000004</v>
      </c>
      <c r="I82" s="52"/>
      <c r="J82" s="56">
        <v>43308</v>
      </c>
      <c r="K82" s="56">
        <v>43306</v>
      </c>
      <c r="L82" s="50"/>
      <c r="M82" s="50"/>
      <c r="N82" s="51" t="s">
        <v>24</v>
      </c>
      <c r="O82" s="58"/>
      <c r="P82" s="50"/>
      <c r="Q82" s="9"/>
    </row>
    <row r="83" spans="2:17" ht="13.8" x14ac:dyDescent="0.2">
      <c r="B83" s="48"/>
      <c r="C83" s="57">
        <v>43306</v>
      </c>
      <c r="D83" s="59" t="s">
        <v>162</v>
      </c>
      <c r="E83" s="77" t="s">
        <v>166</v>
      </c>
      <c r="F83" s="59" t="s">
        <v>29</v>
      </c>
      <c r="G83" s="52"/>
      <c r="H83" s="79">
        <v>5060.49</v>
      </c>
      <c r="I83" s="58"/>
      <c r="J83" s="56">
        <v>43308</v>
      </c>
      <c r="K83" s="56">
        <v>43306</v>
      </c>
      <c r="L83" s="50"/>
      <c r="M83" s="50"/>
      <c r="N83" s="51" t="s">
        <v>24</v>
      </c>
      <c r="O83" s="58"/>
      <c r="P83" s="50"/>
      <c r="Q83" s="9"/>
    </row>
    <row r="84" spans="2:17" ht="13.8" x14ac:dyDescent="0.2">
      <c r="B84" s="48"/>
      <c r="C84" s="57">
        <v>43306</v>
      </c>
      <c r="D84" s="59" t="s">
        <v>162</v>
      </c>
      <c r="E84" s="77" t="s">
        <v>168</v>
      </c>
      <c r="F84" s="59" t="s">
        <v>29</v>
      </c>
      <c r="G84" s="52"/>
      <c r="H84" s="79">
        <v>5049.1000000000004</v>
      </c>
      <c r="I84" s="58"/>
      <c r="J84" s="56">
        <v>43308</v>
      </c>
      <c r="K84" s="56">
        <v>43306</v>
      </c>
      <c r="L84" s="50"/>
      <c r="M84" s="50"/>
      <c r="N84" s="51" t="s">
        <v>24</v>
      </c>
      <c r="O84" s="58"/>
      <c r="P84" s="50"/>
      <c r="Q84" s="9"/>
    </row>
    <row r="85" spans="2:17" ht="27.6" x14ac:dyDescent="0.2">
      <c r="B85" s="48"/>
      <c r="C85" s="57">
        <v>43306</v>
      </c>
      <c r="D85" s="59" t="s">
        <v>162</v>
      </c>
      <c r="E85" s="77" t="s">
        <v>170</v>
      </c>
      <c r="F85" s="59" t="s">
        <v>29</v>
      </c>
      <c r="G85" s="52"/>
      <c r="H85" s="79">
        <v>5060.49</v>
      </c>
      <c r="I85" s="58"/>
      <c r="J85" s="56">
        <v>43308</v>
      </c>
      <c r="K85" s="56">
        <v>43306</v>
      </c>
      <c r="L85" s="50"/>
      <c r="M85" s="50"/>
      <c r="N85" s="51" t="s">
        <v>24</v>
      </c>
      <c r="O85" s="58"/>
      <c r="P85" s="50"/>
      <c r="Q85" s="9"/>
    </row>
    <row r="86" spans="2:17" ht="27.6" x14ac:dyDescent="0.2">
      <c r="B86" s="48"/>
      <c r="C86" s="57">
        <v>43306</v>
      </c>
      <c r="D86" s="59" t="s">
        <v>162</v>
      </c>
      <c r="E86" s="77" t="s">
        <v>174</v>
      </c>
      <c r="F86" s="59" t="s">
        <v>29</v>
      </c>
      <c r="G86" s="52"/>
      <c r="H86" s="79">
        <v>5005.5200000000004</v>
      </c>
      <c r="I86" s="58"/>
      <c r="J86" s="56">
        <v>43308</v>
      </c>
      <c r="K86" s="56">
        <v>43306</v>
      </c>
      <c r="L86" s="50"/>
      <c r="M86" s="50"/>
      <c r="N86" s="51" t="s">
        <v>24</v>
      </c>
      <c r="O86" s="58"/>
      <c r="P86" s="50"/>
      <c r="Q86" s="9"/>
    </row>
    <row r="87" spans="2:17" s="26" customFormat="1" ht="13.8" x14ac:dyDescent="0.3">
      <c r="B87" s="48"/>
      <c r="C87" s="57">
        <v>43306</v>
      </c>
      <c r="D87" s="59" t="s">
        <v>162</v>
      </c>
      <c r="E87" s="77" t="s">
        <v>176</v>
      </c>
      <c r="F87" s="59" t="s">
        <v>29</v>
      </c>
      <c r="G87" s="52"/>
      <c r="H87" s="79">
        <v>5005.5200000000004</v>
      </c>
      <c r="I87" s="58"/>
      <c r="J87" s="56">
        <v>43308</v>
      </c>
      <c r="K87" s="56">
        <v>43306</v>
      </c>
      <c r="L87" s="50"/>
      <c r="M87" s="50"/>
      <c r="N87" s="51" t="s">
        <v>24</v>
      </c>
      <c r="O87" s="58"/>
      <c r="P87" s="50"/>
      <c r="Q87" s="9"/>
    </row>
    <row r="88" spans="2:17" ht="13.8" x14ac:dyDescent="0.2">
      <c r="B88" s="48" t="s">
        <v>188</v>
      </c>
      <c r="C88" s="57">
        <v>43307</v>
      </c>
      <c r="D88" s="59" t="s">
        <v>189</v>
      </c>
      <c r="E88" s="77" t="s">
        <v>190</v>
      </c>
      <c r="F88" s="59" t="s">
        <v>29</v>
      </c>
      <c r="G88" s="52"/>
      <c r="H88" s="79">
        <v>40000</v>
      </c>
      <c r="I88" s="58"/>
      <c r="J88" s="56">
        <v>43308</v>
      </c>
      <c r="K88" s="56">
        <v>43308</v>
      </c>
      <c r="L88" s="50"/>
      <c r="M88" s="50"/>
      <c r="N88" s="51" t="s">
        <v>24</v>
      </c>
      <c r="O88" s="58"/>
      <c r="P88" s="50"/>
      <c r="Q88" s="9"/>
    </row>
    <row r="89" spans="2:17" ht="27.6" x14ac:dyDescent="0.2">
      <c r="B89" s="48"/>
      <c r="C89" s="57">
        <v>43308</v>
      </c>
      <c r="D89" s="59" t="s">
        <v>104</v>
      </c>
      <c r="E89" s="77" t="s">
        <v>187</v>
      </c>
      <c r="F89" s="59" t="s">
        <v>29</v>
      </c>
      <c r="G89" s="52"/>
      <c r="H89" s="79">
        <v>2000</v>
      </c>
      <c r="I89" s="58"/>
      <c r="J89" s="56">
        <v>43308</v>
      </c>
      <c r="K89" s="56">
        <v>43308</v>
      </c>
      <c r="L89" s="50"/>
      <c r="M89" s="50"/>
      <c r="N89" s="51" t="s">
        <v>24</v>
      </c>
      <c r="O89" s="58"/>
      <c r="P89" s="50"/>
      <c r="Q89" s="9"/>
    </row>
    <row r="90" spans="2:17" ht="13.8" x14ac:dyDescent="0.2">
      <c r="B90" s="31">
        <v>1308</v>
      </c>
      <c r="C90" s="57">
        <v>43283</v>
      </c>
      <c r="D90" s="59" t="s">
        <v>73</v>
      </c>
      <c r="E90" s="76" t="s">
        <v>153</v>
      </c>
      <c r="F90" s="59" t="s">
        <v>27</v>
      </c>
      <c r="G90" s="52"/>
      <c r="H90" s="79">
        <v>27965.64</v>
      </c>
      <c r="I90" s="60"/>
      <c r="J90" s="56">
        <v>43311</v>
      </c>
      <c r="K90" s="56">
        <v>43308</v>
      </c>
      <c r="L90" s="50"/>
      <c r="M90" s="50"/>
      <c r="N90" s="51" t="s">
        <v>24</v>
      </c>
      <c r="O90" s="58">
        <f>954.36</f>
        <v>954.36</v>
      </c>
      <c r="P90" s="50" t="s">
        <v>182</v>
      </c>
      <c r="Q90" s="9"/>
    </row>
    <row r="91" spans="2:17" ht="13.8" x14ac:dyDescent="0.2">
      <c r="B91" s="48">
        <v>38095436</v>
      </c>
      <c r="C91" s="57">
        <v>43307</v>
      </c>
      <c r="D91" s="59" t="s">
        <v>28</v>
      </c>
      <c r="E91" s="77" t="s">
        <v>184</v>
      </c>
      <c r="F91" s="59" t="s">
        <v>29</v>
      </c>
      <c r="G91" s="52"/>
      <c r="H91" s="79">
        <v>13282.1</v>
      </c>
      <c r="I91" s="58"/>
      <c r="J91" s="56">
        <v>43399</v>
      </c>
      <c r="K91" s="56">
        <v>43308</v>
      </c>
      <c r="L91" s="50"/>
      <c r="M91" s="50"/>
      <c r="N91" s="51" t="s">
        <v>24</v>
      </c>
      <c r="O91" s="58"/>
      <c r="P91" s="50"/>
      <c r="Q91" s="9"/>
    </row>
    <row r="92" spans="2:17" ht="27.6" x14ac:dyDescent="0.2">
      <c r="B92" s="48">
        <v>38095112</v>
      </c>
      <c r="C92" s="57">
        <v>43307</v>
      </c>
      <c r="D92" s="59" t="s">
        <v>28</v>
      </c>
      <c r="E92" s="77" t="s">
        <v>185</v>
      </c>
      <c r="F92" s="59" t="s">
        <v>29</v>
      </c>
      <c r="G92" s="52"/>
      <c r="H92" s="79">
        <v>80</v>
      </c>
      <c r="I92" s="58"/>
      <c r="J92" s="56">
        <v>43399</v>
      </c>
      <c r="K92" s="56">
        <v>43308</v>
      </c>
      <c r="L92" s="50"/>
      <c r="M92" s="50"/>
      <c r="N92" s="51" t="s">
        <v>24</v>
      </c>
      <c r="O92" s="58"/>
      <c r="P92" s="50"/>
      <c r="Q92" s="9"/>
    </row>
    <row r="93" spans="2:17" ht="41.4" x14ac:dyDescent="0.2">
      <c r="B93" s="48">
        <v>3892292</v>
      </c>
      <c r="C93" s="57">
        <v>43307</v>
      </c>
      <c r="D93" s="59" t="s">
        <v>28</v>
      </c>
      <c r="E93" s="77" t="s">
        <v>186</v>
      </c>
      <c r="F93" s="59" t="s">
        <v>29</v>
      </c>
      <c r="G93" s="52"/>
      <c r="H93" s="79">
        <v>173.5</v>
      </c>
      <c r="I93" s="58"/>
      <c r="J93" s="56">
        <v>43399</v>
      </c>
      <c r="K93" s="56">
        <v>43308</v>
      </c>
      <c r="L93" s="50"/>
      <c r="M93" s="50"/>
      <c r="N93" s="51" t="s">
        <v>24</v>
      </c>
      <c r="O93" s="58"/>
      <c r="P93" s="50"/>
      <c r="Q93" s="9"/>
    </row>
    <row r="94" spans="2:17" ht="13.8" x14ac:dyDescent="0.2">
      <c r="B94" s="23" t="s">
        <v>83</v>
      </c>
      <c r="C94" s="57">
        <v>43250</v>
      </c>
      <c r="D94" s="59" t="s">
        <v>41</v>
      </c>
      <c r="E94" s="76" t="s">
        <v>25</v>
      </c>
      <c r="F94" s="55" t="s">
        <v>4</v>
      </c>
      <c r="G94" s="52"/>
      <c r="H94" s="79">
        <v>4279.4799999999996</v>
      </c>
      <c r="I94" s="60"/>
      <c r="J94" s="56">
        <v>43310</v>
      </c>
      <c r="K94" s="56">
        <v>43311</v>
      </c>
      <c r="L94" s="61"/>
      <c r="M94" s="61"/>
      <c r="N94" s="50" t="s">
        <v>24</v>
      </c>
      <c r="O94" s="61"/>
      <c r="P94" s="61"/>
      <c r="Q94" s="9"/>
    </row>
    <row r="95" spans="2:17" ht="13.8" x14ac:dyDescent="0.2">
      <c r="B95" s="23" t="s">
        <v>84</v>
      </c>
      <c r="C95" s="57">
        <v>43250</v>
      </c>
      <c r="D95" s="59" t="s">
        <v>41</v>
      </c>
      <c r="E95" s="76" t="s">
        <v>25</v>
      </c>
      <c r="F95" s="55" t="s">
        <v>4</v>
      </c>
      <c r="G95" s="52"/>
      <c r="H95" s="79">
        <v>6204.24</v>
      </c>
      <c r="I95" s="60"/>
      <c r="J95" s="56">
        <v>43310</v>
      </c>
      <c r="K95" s="56">
        <v>43311</v>
      </c>
      <c r="L95" s="61"/>
      <c r="M95" s="61"/>
      <c r="N95" s="50" t="s">
        <v>24</v>
      </c>
      <c r="O95" s="61"/>
      <c r="P95" s="61"/>
      <c r="Q95" s="9"/>
    </row>
    <row r="96" spans="2:17" ht="13.8" x14ac:dyDescent="0.2">
      <c r="B96" s="23" t="s">
        <v>85</v>
      </c>
      <c r="C96" s="57">
        <v>43250</v>
      </c>
      <c r="D96" s="59" t="s">
        <v>41</v>
      </c>
      <c r="E96" s="76" t="s">
        <v>25</v>
      </c>
      <c r="F96" s="55" t="s">
        <v>4</v>
      </c>
      <c r="G96" s="52"/>
      <c r="H96" s="79">
        <v>2215</v>
      </c>
      <c r="I96" s="60"/>
      <c r="J96" s="56">
        <v>43310</v>
      </c>
      <c r="K96" s="56">
        <v>43311</v>
      </c>
      <c r="L96" s="61"/>
      <c r="M96" s="61"/>
      <c r="N96" s="50" t="s">
        <v>24</v>
      </c>
      <c r="O96" s="61"/>
      <c r="P96" s="61"/>
      <c r="Q96" s="9"/>
    </row>
    <row r="97" spans="2:17" ht="13.8" x14ac:dyDescent="0.2">
      <c r="B97" s="23" t="s">
        <v>86</v>
      </c>
      <c r="C97" s="57">
        <v>43250</v>
      </c>
      <c r="D97" s="59" t="s">
        <v>41</v>
      </c>
      <c r="E97" s="76" t="s">
        <v>25</v>
      </c>
      <c r="F97" s="55" t="s">
        <v>4</v>
      </c>
      <c r="G97" s="52"/>
      <c r="H97" s="79">
        <v>585.73</v>
      </c>
      <c r="I97" s="60"/>
      <c r="J97" s="56">
        <v>43310</v>
      </c>
      <c r="K97" s="66">
        <v>43311</v>
      </c>
      <c r="L97" s="61"/>
      <c r="M97" s="61"/>
      <c r="N97" s="50" t="s">
        <v>24</v>
      </c>
      <c r="O97" s="61"/>
      <c r="P97" s="63" t="s">
        <v>127</v>
      </c>
      <c r="Q97" s="9"/>
    </row>
    <row r="98" spans="2:17" ht="13.8" x14ac:dyDescent="0.2">
      <c r="B98" s="23" t="s">
        <v>87</v>
      </c>
      <c r="C98" s="57">
        <v>43250</v>
      </c>
      <c r="D98" s="59" t="s">
        <v>41</v>
      </c>
      <c r="E98" s="76" t="s">
        <v>25</v>
      </c>
      <c r="F98" s="55" t="s">
        <v>4</v>
      </c>
      <c r="G98" s="52"/>
      <c r="H98" s="79">
        <v>1279.97</v>
      </c>
      <c r="I98" s="60"/>
      <c r="J98" s="56">
        <v>43310</v>
      </c>
      <c r="K98" s="56">
        <v>43311</v>
      </c>
      <c r="L98" s="61"/>
      <c r="M98" s="61"/>
      <c r="N98" s="50" t="s">
        <v>24</v>
      </c>
      <c r="O98" s="61"/>
      <c r="P98" s="63" t="s">
        <v>127</v>
      </c>
      <c r="Q98" s="9"/>
    </row>
    <row r="99" spans="2:17" ht="13.8" x14ac:dyDescent="0.2">
      <c r="B99" s="23" t="s">
        <v>88</v>
      </c>
      <c r="C99" s="57">
        <v>43250</v>
      </c>
      <c r="D99" s="59" t="s">
        <v>41</v>
      </c>
      <c r="E99" s="76" t="s">
        <v>25</v>
      </c>
      <c r="F99" s="55" t="s">
        <v>4</v>
      </c>
      <c r="G99" s="52"/>
      <c r="H99" s="79">
        <v>3137.63</v>
      </c>
      <c r="I99" s="60"/>
      <c r="J99" s="56">
        <v>43310</v>
      </c>
      <c r="K99" s="56">
        <v>43311</v>
      </c>
      <c r="L99" s="61"/>
      <c r="M99" s="61"/>
      <c r="N99" s="50" t="s">
        <v>24</v>
      </c>
      <c r="O99" s="61"/>
      <c r="P99" s="61"/>
      <c r="Q99" s="9"/>
    </row>
    <row r="100" spans="2:17" ht="13.8" x14ac:dyDescent="0.2">
      <c r="B100" s="48" t="s">
        <v>158</v>
      </c>
      <c r="C100" s="57">
        <v>43280</v>
      </c>
      <c r="D100" s="59" t="s">
        <v>37</v>
      </c>
      <c r="E100" s="77" t="s">
        <v>34</v>
      </c>
      <c r="F100" s="59" t="s">
        <v>27</v>
      </c>
      <c r="G100" s="52"/>
      <c r="H100" s="79">
        <v>939.99</v>
      </c>
      <c r="I100" s="60"/>
      <c r="J100" s="56">
        <v>43310</v>
      </c>
      <c r="K100" s="56">
        <v>43311</v>
      </c>
      <c r="L100" s="50"/>
      <c r="M100" s="50"/>
      <c r="N100" s="50" t="s">
        <v>24</v>
      </c>
      <c r="O100" s="58"/>
      <c r="P100" s="50"/>
      <c r="Q100" s="9"/>
    </row>
    <row r="101" spans="2:17" ht="13.8" x14ac:dyDescent="0.2">
      <c r="B101" s="35">
        <v>127941</v>
      </c>
      <c r="C101" s="57">
        <v>43290</v>
      </c>
      <c r="D101" s="59" t="s">
        <v>99</v>
      </c>
      <c r="E101" s="77" t="s">
        <v>100</v>
      </c>
      <c r="F101" s="59" t="s">
        <v>27</v>
      </c>
      <c r="G101" s="52"/>
      <c r="H101" s="79">
        <v>13014</v>
      </c>
      <c r="I101" s="60"/>
      <c r="J101" s="56">
        <v>43311</v>
      </c>
      <c r="K101" s="56">
        <v>43311</v>
      </c>
      <c r="L101" s="61"/>
      <c r="M101" s="61"/>
      <c r="N101" s="50" t="s">
        <v>24</v>
      </c>
      <c r="O101" s="62"/>
      <c r="P101" s="50"/>
      <c r="Q101" s="9"/>
    </row>
    <row r="102" spans="2:17" ht="13.8" x14ac:dyDescent="0.2">
      <c r="B102" s="31">
        <v>369</v>
      </c>
      <c r="C102" s="57">
        <v>43293</v>
      </c>
      <c r="D102" s="59" t="s">
        <v>48</v>
      </c>
      <c r="E102" s="77" t="s">
        <v>155</v>
      </c>
      <c r="F102" s="59" t="s">
        <v>27</v>
      </c>
      <c r="G102" s="52"/>
      <c r="H102" s="79">
        <v>49950</v>
      </c>
      <c r="I102" s="60"/>
      <c r="J102" s="56">
        <v>43311</v>
      </c>
      <c r="K102" s="56">
        <v>43311</v>
      </c>
      <c r="L102" s="50"/>
      <c r="M102" s="50"/>
      <c r="N102" s="50" t="s">
        <v>24</v>
      </c>
      <c r="O102" s="58"/>
      <c r="P102" s="50"/>
      <c r="Q102" s="9"/>
    </row>
    <row r="103" spans="2:17" ht="27.6" x14ac:dyDescent="0.2">
      <c r="B103" s="31">
        <v>41</v>
      </c>
      <c r="C103" s="57">
        <v>43297</v>
      </c>
      <c r="D103" s="59" t="s">
        <v>99</v>
      </c>
      <c r="E103" s="77" t="s">
        <v>151</v>
      </c>
      <c r="F103" s="59" t="s">
        <v>4</v>
      </c>
      <c r="G103" s="52"/>
      <c r="H103" s="79">
        <v>4500</v>
      </c>
      <c r="I103" s="60"/>
      <c r="J103" s="56">
        <v>43311</v>
      </c>
      <c r="K103" s="56">
        <v>43311</v>
      </c>
      <c r="L103" s="50"/>
      <c r="M103" s="50"/>
      <c r="N103" s="50" t="s">
        <v>24</v>
      </c>
      <c r="O103" s="58"/>
      <c r="P103" s="50"/>
      <c r="Q103" s="9"/>
    </row>
    <row r="104" spans="2:17" ht="27.6" x14ac:dyDescent="0.2">
      <c r="B104" s="31">
        <v>42</v>
      </c>
      <c r="C104" s="57">
        <v>43297</v>
      </c>
      <c r="D104" s="59" t="s">
        <v>99</v>
      </c>
      <c r="E104" s="77" t="s">
        <v>150</v>
      </c>
      <c r="F104" s="59" t="s">
        <v>27</v>
      </c>
      <c r="G104" s="52"/>
      <c r="H104" s="79">
        <v>9000</v>
      </c>
      <c r="I104" s="60"/>
      <c r="J104" s="56">
        <v>43311</v>
      </c>
      <c r="K104" s="56">
        <v>43311</v>
      </c>
      <c r="L104" s="50"/>
      <c r="M104" s="50"/>
      <c r="N104" s="50" t="s">
        <v>24</v>
      </c>
      <c r="O104" s="58"/>
      <c r="P104" s="50"/>
      <c r="Q104" s="9"/>
    </row>
    <row r="105" spans="2:17" ht="13.8" x14ac:dyDescent="0.2">
      <c r="B105" s="48">
        <v>2952</v>
      </c>
      <c r="C105" s="57">
        <v>43279</v>
      </c>
      <c r="D105" s="59" t="s">
        <v>179</v>
      </c>
      <c r="E105" s="77" t="s">
        <v>180</v>
      </c>
      <c r="F105" s="59" t="s">
        <v>27</v>
      </c>
      <c r="G105" s="52"/>
      <c r="H105" s="79">
        <v>659.16</v>
      </c>
      <c r="I105" s="60"/>
      <c r="J105" s="56">
        <v>43307</v>
      </c>
      <c r="K105" s="56">
        <v>43312</v>
      </c>
      <c r="L105" s="50"/>
      <c r="M105" s="50"/>
      <c r="N105" s="50" t="s">
        <v>24</v>
      </c>
      <c r="O105" s="58"/>
      <c r="P105" s="50" t="s">
        <v>181</v>
      </c>
      <c r="Q105" s="9"/>
    </row>
    <row r="106" spans="2:17" ht="13.8" x14ac:dyDescent="0.2">
      <c r="B106" s="22">
        <v>101160</v>
      </c>
      <c r="C106" s="57">
        <v>43280</v>
      </c>
      <c r="D106" s="59" t="s">
        <v>41</v>
      </c>
      <c r="E106" s="77" t="s">
        <v>34</v>
      </c>
      <c r="F106" s="59" t="s">
        <v>27</v>
      </c>
      <c r="G106" s="52"/>
      <c r="H106" s="79">
        <v>4452.22</v>
      </c>
      <c r="I106" s="58"/>
      <c r="J106" s="56">
        <v>43310</v>
      </c>
      <c r="K106" s="56">
        <v>43312</v>
      </c>
      <c r="L106" s="50"/>
      <c r="M106" s="50"/>
      <c r="N106" s="50" t="s">
        <v>24</v>
      </c>
      <c r="O106" s="58"/>
      <c r="P106" s="50"/>
      <c r="Q106" s="9"/>
    </row>
    <row r="107" spans="2:17" ht="13.8" x14ac:dyDescent="0.2">
      <c r="B107" s="81"/>
      <c r="C107" s="87"/>
      <c r="D107" s="87"/>
      <c r="E107" s="87"/>
      <c r="F107" s="87"/>
      <c r="G107" s="83"/>
      <c r="H107" s="88"/>
      <c r="I107" s="83"/>
      <c r="J107" s="83"/>
      <c r="K107" s="83"/>
      <c r="L107" s="80"/>
      <c r="M107" s="80"/>
      <c r="N107" s="83"/>
      <c r="O107" s="83"/>
      <c r="P107" s="80"/>
      <c r="Q107" s="9"/>
    </row>
    <row r="108" spans="2:17" ht="13.8" x14ac:dyDescent="0.2">
      <c r="B108" s="39"/>
      <c r="C108" s="57" t="s">
        <v>141</v>
      </c>
      <c r="D108" s="59" t="s">
        <v>31</v>
      </c>
      <c r="E108" s="77" t="s">
        <v>32</v>
      </c>
      <c r="F108" s="78"/>
      <c r="G108" s="52"/>
      <c r="H108" s="79">
        <v>974503.35</v>
      </c>
      <c r="I108" s="67"/>
      <c r="J108" s="67"/>
      <c r="K108" s="67"/>
      <c r="L108" s="67"/>
      <c r="M108" s="67"/>
      <c r="N108" s="83"/>
      <c r="O108" s="83"/>
      <c r="P108" s="67"/>
      <c r="Q108" s="9"/>
    </row>
    <row r="109" spans="2:17" ht="13.8" x14ac:dyDescent="0.2">
      <c r="B109" s="39"/>
      <c r="C109" s="57" t="s">
        <v>197</v>
      </c>
      <c r="D109" s="59" t="s">
        <v>31</v>
      </c>
      <c r="E109" s="77" t="s">
        <v>32</v>
      </c>
      <c r="F109" s="78"/>
      <c r="G109" s="52"/>
      <c r="H109" s="79">
        <v>461637.2</v>
      </c>
      <c r="I109" s="67"/>
      <c r="J109" s="67"/>
      <c r="K109" s="67"/>
      <c r="L109" s="67"/>
      <c r="M109" s="67"/>
      <c r="N109" s="83"/>
      <c r="O109" s="83"/>
      <c r="P109" s="67"/>
      <c r="Q109" s="9"/>
    </row>
    <row r="110" spans="2:17" ht="13.8" x14ac:dyDescent="0.2">
      <c r="B110" s="39"/>
      <c r="C110" s="57" t="s">
        <v>139</v>
      </c>
      <c r="D110" s="59" t="s">
        <v>198</v>
      </c>
      <c r="E110" s="77" t="s">
        <v>30</v>
      </c>
      <c r="F110" s="78"/>
      <c r="G110" s="52"/>
      <c r="H110" s="79">
        <v>9.6999999999999993</v>
      </c>
      <c r="I110" s="67"/>
      <c r="J110" s="67"/>
      <c r="K110" s="67"/>
      <c r="L110" s="67"/>
      <c r="M110" s="67"/>
      <c r="N110" s="83"/>
      <c r="O110" s="83"/>
      <c r="P110" s="67"/>
      <c r="Q110" s="9"/>
    </row>
    <row r="111" spans="2:17" ht="13.8" x14ac:dyDescent="0.2">
      <c r="B111" s="39"/>
      <c r="C111" s="57" t="s">
        <v>139</v>
      </c>
      <c r="D111" s="59" t="s">
        <v>198</v>
      </c>
      <c r="E111" s="77" t="s">
        <v>30</v>
      </c>
      <c r="F111" s="78"/>
      <c r="G111" s="52"/>
      <c r="H111" s="79">
        <v>9.6999999999999993</v>
      </c>
      <c r="I111" s="67"/>
      <c r="J111" s="67"/>
      <c r="K111" s="67"/>
      <c r="L111" s="67"/>
      <c r="M111" s="67"/>
      <c r="N111" s="83"/>
      <c r="O111" s="83"/>
      <c r="P111" s="67"/>
      <c r="Q111" s="9"/>
    </row>
    <row r="112" spans="2:17" ht="13.8" x14ac:dyDescent="0.2">
      <c r="B112" s="39"/>
      <c r="C112" s="57" t="s">
        <v>139</v>
      </c>
      <c r="D112" s="59" t="s">
        <v>198</v>
      </c>
      <c r="E112" s="77" t="s">
        <v>30</v>
      </c>
      <c r="F112" s="78"/>
      <c r="G112" s="52"/>
      <c r="H112" s="79">
        <v>9.6999999999999993</v>
      </c>
      <c r="I112" s="67"/>
      <c r="J112" s="67"/>
      <c r="K112" s="67"/>
      <c r="L112" s="67"/>
      <c r="M112" s="67"/>
      <c r="N112" s="83"/>
      <c r="O112" s="83"/>
      <c r="P112" s="67"/>
      <c r="Q112" s="9"/>
    </row>
    <row r="113" spans="2:17" ht="13.8" x14ac:dyDescent="0.2">
      <c r="B113" s="39"/>
      <c r="C113" s="57" t="s">
        <v>139</v>
      </c>
      <c r="D113" s="59" t="s">
        <v>198</v>
      </c>
      <c r="E113" s="77" t="s">
        <v>30</v>
      </c>
      <c r="F113" s="78"/>
      <c r="G113" s="52"/>
      <c r="H113" s="79">
        <v>9.6999999999999993</v>
      </c>
      <c r="I113" s="67"/>
      <c r="J113" s="67"/>
      <c r="K113" s="67"/>
      <c r="L113" s="67"/>
      <c r="M113" s="67"/>
      <c r="N113" s="83"/>
      <c r="O113" s="83"/>
      <c r="P113" s="67"/>
      <c r="Q113" s="9"/>
    </row>
    <row r="114" spans="2:17" ht="13.8" x14ac:dyDescent="0.2">
      <c r="B114" s="39"/>
      <c r="C114" s="57" t="s">
        <v>139</v>
      </c>
      <c r="D114" s="59" t="s">
        <v>198</v>
      </c>
      <c r="E114" s="77" t="s">
        <v>30</v>
      </c>
      <c r="F114" s="78"/>
      <c r="G114" s="52"/>
      <c r="H114" s="79">
        <v>9.6999999999999993</v>
      </c>
      <c r="I114" s="67"/>
      <c r="J114" s="67"/>
      <c r="K114" s="67"/>
      <c r="L114" s="67"/>
      <c r="M114" s="67"/>
      <c r="N114" s="83"/>
      <c r="O114" s="83"/>
      <c r="P114" s="67"/>
      <c r="Q114" s="9"/>
    </row>
    <row r="115" spans="2:17" ht="13.8" x14ac:dyDescent="0.2">
      <c r="B115" s="39"/>
      <c r="C115" s="57" t="s">
        <v>109</v>
      </c>
      <c r="D115" s="59" t="s">
        <v>110</v>
      </c>
      <c r="E115" s="77" t="s">
        <v>30</v>
      </c>
      <c r="F115" s="78"/>
      <c r="G115" s="52"/>
      <c r="H115" s="79">
        <v>19.75</v>
      </c>
      <c r="I115" s="67"/>
      <c r="J115" s="67"/>
      <c r="K115" s="67"/>
      <c r="L115" s="67"/>
      <c r="M115" s="67"/>
      <c r="N115" s="83"/>
      <c r="O115" s="83"/>
      <c r="P115" s="67"/>
      <c r="Q115" s="9"/>
    </row>
    <row r="116" spans="2:17" ht="13.8" x14ac:dyDescent="0.2">
      <c r="B116" s="39"/>
      <c r="C116" s="57" t="s">
        <v>115</v>
      </c>
      <c r="D116" s="59" t="s">
        <v>198</v>
      </c>
      <c r="E116" s="77" t="s">
        <v>30</v>
      </c>
      <c r="F116" s="78"/>
      <c r="G116" s="52"/>
      <c r="H116" s="79">
        <v>9.6999999999999993</v>
      </c>
      <c r="I116" s="67"/>
      <c r="J116" s="67"/>
      <c r="K116" s="67"/>
      <c r="L116" s="67"/>
      <c r="M116" s="67"/>
      <c r="N116" s="83"/>
      <c r="O116" s="83"/>
      <c r="P116" s="67"/>
      <c r="Q116" s="9"/>
    </row>
    <row r="117" spans="2:17" ht="13.8" x14ac:dyDescent="0.2">
      <c r="B117" s="39"/>
      <c r="C117" s="57" t="s">
        <v>191</v>
      </c>
      <c r="D117" s="59" t="s">
        <v>198</v>
      </c>
      <c r="E117" s="77" t="s">
        <v>30</v>
      </c>
      <c r="F117" s="78"/>
      <c r="G117" s="52"/>
      <c r="H117" s="79">
        <v>9.6999999999999993</v>
      </c>
      <c r="I117" s="67"/>
      <c r="J117" s="67"/>
      <c r="K117" s="67"/>
      <c r="L117" s="67"/>
      <c r="M117" s="67"/>
      <c r="N117" s="83"/>
      <c r="O117" s="83"/>
      <c r="P117" s="67"/>
      <c r="Q117" s="9"/>
    </row>
    <row r="118" spans="2:17" ht="13.8" x14ac:dyDescent="0.2">
      <c r="B118" s="39"/>
      <c r="C118" s="57" t="s">
        <v>191</v>
      </c>
      <c r="D118" s="59" t="s">
        <v>198</v>
      </c>
      <c r="E118" s="77" t="s">
        <v>30</v>
      </c>
      <c r="F118" s="78"/>
      <c r="G118" s="52"/>
      <c r="H118" s="79">
        <v>9.6999999999999993</v>
      </c>
      <c r="I118" s="67"/>
      <c r="J118" s="67"/>
      <c r="K118" s="67"/>
      <c r="L118" s="67"/>
      <c r="M118" s="67"/>
      <c r="N118" s="83"/>
      <c r="O118" s="83"/>
      <c r="P118" s="67"/>
      <c r="Q118" s="9"/>
    </row>
    <row r="119" spans="2:17" ht="13.8" x14ac:dyDescent="0.2">
      <c r="B119" s="39"/>
      <c r="C119" s="57" t="s">
        <v>193</v>
      </c>
      <c r="D119" s="59" t="s">
        <v>198</v>
      </c>
      <c r="E119" s="77" t="s">
        <v>30</v>
      </c>
      <c r="F119" s="78"/>
      <c r="G119" s="52"/>
      <c r="H119" s="79">
        <v>9.6999999999999993</v>
      </c>
      <c r="I119" s="67"/>
      <c r="J119" s="67"/>
      <c r="K119" s="67"/>
      <c r="L119" s="67"/>
      <c r="M119" s="67"/>
      <c r="N119" s="83"/>
      <c r="O119" s="83"/>
      <c r="P119" s="67"/>
      <c r="Q119" s="9"/>
    </row>
    <row r="120" spans="2:17" ht="13.8" x14ac:dyDescent="0.2">
      <c r="B120" s="39"/>
      <c r="C120" s="57" t="s">
        <v>194</v>
      </c>
      <c r="D120" s="59" t="s">
        <v>198</v>
      </c>
      <c r="E120" s="77" t="s">
        <v>30</v>
      </c>
      <c r="F120" s="78"/>
      <c r="G120" s="52"/>
      <c r="H120" s="79">
        <v>9.6999999999999993</v>
      </c>
      <c r="I120" s="67"/>
      <c r="J120" s="67"/>
      <c r="K120" s="67"/>
      <c r="L120" s="67"/>
      <c r="M120" s="67"/>
      <c r="N120" s="83"/>
      <c r="O120" s="83"/>
      <c r="P120" s="67"/>
      <c r="Q120" s="9"/>
    </row>
    <row r="121" spans="2:17" ht="13.8" x14ac:dyDescent="0.2">
      <c r="B121" s="39"/>
      <c r="C121" s="57" t="s">
        <v>196</v>
      </c>
      <c r="D121" s="59" t="s">
        <v>198</v>
      </c>
      <c r="E121" s="77" t="s">
        <v>30</v>
      </c>
      <c r="F121" s="78"/>
      <c r="G121" s="52"/>
      <c r="H121" s="79">
        <v>9.6999999999999993</v>
      </c>
      <c r="I121" s="67"/>
      <c r="J121" s="67"/>
      <c r="K121" s="67"/>
      <c r="L121" s="67"/>
      <c r="M121" s="67"/>
      <c r="N121" s="83"/>
      <c r="O121" s="83"/>
      <c r="P121" s="67"/>
      <c r="Q121" s="9"/>
    </row>
    <row r="122" spans="2:17" ht="13.8" x14ac:dyDescent="0.2">
      <c r="B122" s="39"/>
      <c r="C122" s="55" t="s">
        <v>137</v>
      </c>
      <c r="D122" s="55" t="s">
        <v>33</v>
      </c>
      <c r="E122" s="77" t="s">
        <v>204</v>
      </c>
      <c r="F122" s="78"/>
      <c r="G122" s="52">
        <v>45665.4</v>
      </c>
      <c r="H122" s="79"/>
      <c r="I122" s="67"/>
      <c r="J122" s="67"/>
      <c r="K122" s="67"/>
      <c r="L122" s="67"/>
      <c r="M122" s="67"/>
      <c r="N122" s="83"/>
      <c r="O122" s="83"/>
      <c r="P122" s="67"/>
      <c r="Q122" s="9"/>
    </row>
    <row r="123" spans="2:17" ht="13.8" x14ac:dyDescent="0.2">
      <c r="B123" s="39"/>
      <c r="C123" s="55" t="s">
        <v>107</v>
      </c>
      <c r="D123" s="55" t="s">
        <v>33</v>
      </c>
      <c r="E123" s="77" t="s">
        <v>204</v>
      </c>
      <c r="F123" s="78"/>
      <c r="G123" s="52">
        <v>8750</v>
      </c>
      <c r="H123" s="79"/>
      <c r="I123" s="67"/>
      <c r="J123" s="67"/>
      <c r="K123" s="67"/>
      <c r="L123" s="67"/>
      <c r="M123" s="67"/>
      <c r="N123" s="83"/>
      <c r="O123" s="83"/>
      <c r="P123" s="67"/>
      <c r="Q123" s="9"/>
    </row>
    <row r="124" spans="2:17" ht="13.8" x14ac:dyDescent="0.2">
      <c r="B124" s="39"/>
      <c r="C124" s="55" t="s">
        <v>111</v>
      </c>
      <c r="D124" s="55" t="s">
        <v>33</v>
      </c>
      <c r="E124" s="77" t="s">
        <v>204</v>
      </c>
      <c r="F124" s="78"/>
      <c r="G124" s="52">
        <v>2163.2399999999998</v>
      </c>
      <c r="H124" s="79"/>
      <c r="I124" s="67"/>
      <c r="J124" s="67"/>
      <c r="K124" s="67"/>
      <c r="L124" s="67"/>
      <c r="M124" s="67"/>
      <c r="N124" s="83"/>
      <c r="O124" s="83"/>
      <c r="P124" s="67"/>
      <c r="Q124" s="9"/>
    </row>
    <row r="125" spans="2:17" ht="13.8" x14ac:dyDescent="0.2">
      <c r="B125" s="39"/>
      <c r="C125" s="55" t="s">
        <v>112</v>
      </c>
      <c r="D125" s="55" t="s">
        <v>33</v>
      </c>
      <c r="E125" s="77" t="s">
        <v>204</v>
      </c>
      <c r="F125" s="78"/>
      <c r="G125" s="52">
        <v>256923.61</v>
      </c>
      <c r="H125" s="79"/>
      <c r="I125" s="67"/>
      <c r="J125" s="67"/>
      <c r="K125" s="67"/>
      <c r="L125" s="67"/>
      <c r="M125" s="67"/>
      <c r="N125" s="83"/>
      <c r="O125" s="83"/>
      <c r="P125" s="67"/>
      <c r="Q125" s="9"/>
    </row>
    <row r="126" spans="2:17" ht="13.8" x14ac:dyDescent="0.2">
      <c r="B126" s="39"/>
      <c r="C126" s="55" t="s">
        <v>113</v>
      </c>
      <c r="D126" s="55" t="s">
        <v>33</v>
      </c>
      <c r="E126" s="77" t="s">
        <v>204</v>
      </c>
      <c r="F126" s="78"/>
      <c r="G126" s="52">
        <v>2681.44</v>
      </c>
      <c r="H126" s="79"/>
      <c r="I126" s="67"/>
      <c r="J126" s="67"/>
      <c r="K126" s="67"/>
      <c r="L126" s="67"/>
      <c r="M126" s="67"/>
      <c r="N126" s="83"/>
      <c r="O126" s="83"/>
      <c r="P126" s="67"/>
      <c r="Q126" s="9"/>
    </row>
    <row r="127" spans="2:17" ht="13.8" x14ac:dyDescent="0.2">
      <c r="B127" s="39"/>
      <c r="C127" s="55" t="s">
        <v>114</v>
      </c>
      <c r="D127" s="55" t="s">
        <v>33</v>
      </c>
      <c r="E127" s="77" t="s">
        <v>204</v>
      </c>
      <c r="F127" s="78"/>
      <c r="G127" s="52">
        <v>55618.19</v>
      </c>
      <c r="H127" s="79"/>
      <c r="I127" s="67"/>
      <c r="J127" s="67"/>
      <c r="K127" s="67"/>
      <c r="L127" s="67"/>
      <c r="M127" s="67"/>
      <c r="N127" s="83"/>
      <c r="O127" s="83"/>
      <c r="P127" s="67"/>
      <c r="Q127" s="9"/>
    </row>
    <row r="128" spans="2:17" ht="13.8" x14ac:dyDescent="0.2">
      <c r="B128" s="39"/>
      <c r="C128" s="55" t="s">
        <v>139</v>
      </c>
      <c r="D128" s="55" t="s">
        <v>33</v>
      </c>
      <c r="E128" s="77" t="s">
        <v>204</v>
      </c>
      <c r="F128" s="78"/>
      <c r="G128" s="52">
        <v>45603.63</v>
      </c>
      <c r="H128" s="79"/>
      <c r="I128" s="67"/>
      <c r="J128" s="67"/>
      <c r="K128" s="67"/>
      <c r="L128" s="67"/>
      <c r="M128" s="67"/>
      <c r="N128" s="83"/>
      <c r="O128" s="83"/>
      <c r="P128" s="67"/>
      <c r="Q128" s="9"/>
    </row>
    <row r="129" spans="2:17" ht="13.8" x14ac:dyDescent="0.2">
      <c r="B129" s="39"/>
      <c r="C129" s="55" t="s">
        <v>109</v>
      </c>
      <c r="D129" s="55" t="s">
        <v>33</v>
      </c>
      <c r="E129" s="77" t="s">
        <v>204</v>
      </c>
      <c r="F129" s="78"/>
      <c r="G129" s="52">
        <v>19.75</v>
      </c>
      <c r="H129" s="79"/>
      <c r="I129" s="67"/>
      <c r="J129" s="67"/>
      <c r="K129" s="67"/>
      <c r="L129" s="67"/>
      <c r="M129" s="67"/>
      <c r="N129" s="83"/>
      <c r="O129" s="83"/>
      <c r="P129" s="67"/>
      <c r="Q129" s="9"/>
    </row>
    <row r="130" spans="2:17" ht="13.8" x14ac:dyDescent="0.2">
      <c r="B130" s="39"/>
      <c r="C130" s="55" t="s">
        <v>115</v>
      </c>
      <c r="D130" s="55" t="s">
        <v>33</v>
      </c>
      <c r="E130" s="77" t="s">
        <v>204</v>
      </c>
      <c r="F130" s="78"/>
      <c r="G130" s="52">
        <v>30779.63</v>
      </c>
      <c r="H130" s="79"/>
      <c r="I130" s="67"/>
      <c r="J130" s="67"/>
      <c r="K130" s="67"/>
      <c r="L130" s="67"/>
      <c r="M130" s="67"/>
      <c r="N130" s="83"/>
      <c r="O130" s="83"/>
      <c r="P130" s="67"/>
      <c r="Q130" s="9"/>
    </row>
    <row r="131" spans="2:17" ht="13.8" x14ac:dyDescent="0.2">
      <c r="B131" s="39"/>
      <c r="C131" s="55" t="s">
        <v>159</v>
      </c>
      <c r="D131" s="55" t="s">
        <v>33</v>
      </c>
      <c r="E131" s="77" t="s">
        <v>204</v>
      </c>
      <c r="F131" s="78"/>
      <c r="G131" s="52">
        <v>1825.78</v>
      </c>
      <c r="H131" s="79"/>
      <c r="I131" s="67"/>
      <c r="J131" s="67"/>
      <c r="K131" s="67"/>
      <c r="L131" s="67"/>
      <c r="M131" s="67"/>
      <c r="N131" s="83"/>
      <c r="O131" s="83"/>
      <c r="P131" s="67"/>
      <c r="Q131" s="9"/>
    </row>
    <row r="132" spans="2:17" ht="13.8" x14ac:dyDescent="0.2">
      <c r="B132" s="39"/>
      <c r="C132" s="55" t="s">
        <v>191</v>
      </c>
      <c r="D132" s="55" t="s">
        <v>33</v>
      </c>
      <c r="E132" s="77" t="s">
        <v>204</v>
      </c>
      <c r="F132" s="78"/>
      <c r="G132" s="52">
        <v>104990.04</v>
      </c>
      <c r="H132" s="79"/>
      <c r="I132" s="67"/>
      <c r="J132" s="67"/>
      <c r="K132" s="67"/>
      <c r="L132" s="67"/>
      <c r="M132" s="67"/>
      <c r="N132" s="83"/>
      <c r="O132" s="83"/>
      <c r="P132" s="67"/>
      <c r="Q132" s="9"/>
    </row>
    <row r="133" spans="2:17" ht="13.8" x14ac:dyDescent="0.2">
      <c r="B133" s="39"/>
      <c r="C133" s="55" t="s">
        <v>192</v>
      </c>
      <c r="D133" s="55" t="s">
        <v>33</v>
      </c>
      <c r="E133" s="77" t="s">
        <v>204</v>
      </c>
      <c r="F133" s="78"/>
      <c r="G133" s="52">
        <v>3307.02</v>
      </c>
      <c r="H133" s="79"/>
      <c r="I133" s="67"/>
      <c r="J133" s="67"/>
      <c r="K133" s="67"/>
      <c r="L133" s="67"/>
      <c r="M133" s="67"/>
      <c r="N133" s="83"/>
      <c r="O133" s="83"/>
      <c r="P133" s="67"/>
      <c r="Q133" s="9"/>
    </row>
    <row r="134" spans="2:17" ht="13.8" x14ac:dyDescent="0.2">
      <c r="B134" s="39"/>
      <c r="C134" s="55" t="s">
        <v>193</v>
      </c>
      <c r="D134" s="55" t="s">
        <v>33</v>
      </c>
      <c r="E134" s="77" t="s">
        <v>204</v>
      </c>
      <c r="F134" s="78"/>
      <c r="G134" s="52">
        <v>112851.56</v>
      </c>
      <c r="H134" s="79"/>
      <c r="I134" s="67"/>
      <c r="J134" s="67"/>
      <c r="K134" s="67"/>
      <c r="L134" s="67"/>
      <c r="M134" s="67"/>
      <c r="N134" s="83"/>
      <c r="O134" s="83"/>
      <c r="P134" s="67"/>
      <c r="Q134" s="9"/>
    </row>
    <row r="135" spans="2:17" ht="13.8" x14ac:dyDescent="0.2">
      <c r="B135" s="39"/>
      <c r="C135" s="55" t="s">
        <v>193</v>
      </c>
      <c r="D135" s="55" t="s">
        <v>33</v>
      </c>
      <c r="E135" s="77" t="s">
        <v>204</v>
      </c>
      <c r="F135" s="78"/>
      <c r="G135" s="52">
        <v>2000.46</v>
      </c>
      <c r="H135" s="79"/>
      <c r="I135" s="67"/>
      <c r="J135" s="67"/>
      <c r="K135" s="67"/>
      <c r="L135" s="67"/>
      <c r="M135" s="67"/>
      <c r="N135" s="83"/>
      <c r="O135" s="83"/>
      <c r="P135" s="67"/>
      <c r="Q135" s="9"/>
    </row>
    <row r="136" spans="2:17" ht="13.8" x14ac:dyDescent="0.2">
      <c r="B136" s="39"/>
      <c r="C136" s="55" t="s">
        <v>193</v>
      </c>
      <c r="D136" s="55" t="s">
        <v>33</v>
      </c>
      <c r="E136" s="77" t="s">
        <v>204</v>
      </c>
      <c r="F136" s="78"/>
      <c r="G136" s="52">
        <v>1000.17</v>
      </c>
      <c r="H136" s="79"/>
      <c r="I136" s="67"/>
      <c r="J136" s="67"/>
      <c r="K136" s="67"/>
      <c r="L136" s="67"/>
      <c r="M136" s="67"/>
      <c r="N136" s="83"/>
      <c r="O136" s="83"/>
      <c r="P136" s="67"/>
      <c r="Q136" s="9"/>
    </row>
    <row r="137" spans="2:17" ht="13.8" x14ac:dyDescent="0.2">
      <c r="B137" s="39"/>
      <c r="C137" s="55" t="s">
        <v>193</v>
      </c>
      <c r="D137" s="55" t="s">
        <v>33</v>
      </c>
      <c r="E137" s="77" t="s">
        <v>204</v>
      </c>
      <c r="F137" s="78"/>
      <c r="G137" s="52">
        <v>208651.69</v>
      </c>
      <c r="H137" s="79"/>
      <c r="I137" s="67"/>
      <c r="J137" s="67"/>
      <c r="K137" s="67"/>
      <c r="L137" s="67"/>
      <c r="M137" s="67"/>
      <c r="N137" s="83"/>
      <c r="O137" s="83"/>
      <c r="P137" s="67"/>
      <c r="Q137" s="9"/>
    </row>
    <row r="138" spans="2:17" ht="13.8" x14ac:dyDescent="0.2">
      <c r="B138" s="23"/>
      <c r="C138" s="55" t="s">
        <v>194</v>
      </c>
      <c r="D138" s="55" t="s">
        <v>33</v>
      </c>
      <c r="E138" s="77" t="s">
        <v>204</v>
      </c>
      <c r="F138" s="59"/>
      <c r="G138" s="52">
        <v>83510.94</v>
      </c>
      <c r="H138" s="79"/>
      <c r="I138" s="60"/>
      <c r="J138" s="57"/>
      <c r="K138" s="56"/>
      <c r="L138" s="61"/>
      <c r="M138" s="61"/>
      <c r="N138" s="61"/>
      <c r="O138" s="58"/>
      <c r="P138" s="51"/>
      <c r="Q138" s="9"/>
    </row>
    <row r="139" spans="2:17" ht="13.8" x14ac:dyDescent="0.2">
      <c r="B139" s="31" t="s">
        <v>149</v>
      </c>
      <c r="C139" s="55" t="s">
        <v>195</v>
      </c>
      <c r="D139" s="55" t="s">
        <v>33</v>
      </c>
      <c r="E139" s="77" t="s">
        <v>204</v>
      </c>
      <c r="F139" s="59"/>
      <c r="G139" s="52">
        <v>95106.04</v>
      </c>
      <c r="H139" s="79"/>
      <c r="I139" s="60"/>
      <c r="J139" s="56"/>
      <c r="K139" s="56"/>
      <c r="L139" s="50"/>
      <c r="M139" s="50"/>
      <c r="N139" s="61"/>
      <c r="O139" s="58"/>
      <c r="P139" s="50"/>
      <c r="Q139" s="9"/>
    </row>
    <row r="140" spans="2:17" ht="13.8" x14ac:dyDescent="0.2">
      <c r="B140" s="23"/>
      <c r="C140" s="55" t="s">
        <v>196</v>
      </c>
      <c r="D140" s="55" t="s">
        <v>33</v>
      </c>
      <c r="E140" s="77" t="s">
        <v>204</v>
      </c>
      <c r="F140" s="59"/>
      <c r="G140" s="52">
        <v>5121.08</v>
      </c>
      <c r="H140" s="79"/>
      <c r="I140" s="60"/>
      <c r="J140" s="57"/>
      <c r="K140" s="56"/>
      <c r="L140" s="61"/>
      <c r="M140" s="61"/>
      <c r="N140" s="61"/>
      <c r="O140" s="58"/>
      <c r="P140" s="51"/>
      <c r="Q140" s="9"/>
    </row>
    <row r="141" spans="2:17" ht="13.8" x14ac:dyDescent="0.2">
      <c r="B141" s="23"/>
      <c r="C141" s="55" t="s">
        <v>107</v>
      </c>
      <c r="D141" s="55" t="s">
        <v>138</v>
      </c>
      <c r="E141" s="59"/>
      <c r="F141" s="59"/>
      <c r="G141" s="52">
        <v>1000</v>
      </c>
      <c r="H141" s="79" t="s">
        <v>202</v>
      </c>
      <c r="I141" s="60"/>
      <c r="J141" s="57"/>
      <c r="K141" s="56"/>
      <c r="L141" s="61"/>
      <c r="M141" s="61"/>
      <c r="N141" s="61"/>
      <c r="O141" s="58"/>
      <c r="P141" s="51"/>
      <c r="Q141" s="9"/>
    </row>
    <row r="142" spans="2:17" ht="13.8" x14ac:dyDescent="0.2">
      <c r="B142" s="23"/>
      <c r="C142" s="55" t="s">
        <v>107</v>
      </c>
      <c r="D142" s="55" t="s">
        <v>108</v>
      </c>
      <c r="E142" s="59"/>
      <c r="F142" s="59"/>
      <c r="G142" s="52" t="s">
        <v>202</v>
      </c>
      <c r="H142" s="79">
        <v>1000</v>
      </c>
      <c r="I142" s="60"/>
      <c r="J142" s="57"/>
      <c r="K142" s="56"/>
      <c r="L142" s="61"/>
      <c r="M142" s="61"/>
      <c r="N142" s="61"/>
      <c r="O142" s="58"/>
      <c r="P142" s="51"/>
      <c r="Q142" s="9"/>
    </row>
    <row r="143" spans="2:17" ht="13.8" x14ac:dyDescent="0.2">
      <c r="B143" s="23"/>
      <c r="C143" s="55" t="s">
        <v>191</v>
      </c>
      <c r="D143" s="59" t="s">
        <v>138</v>
      </c>
      <c r="E143" s="59"/>
      <c r="F143" s="59"/>
      <c r="G143" s="52">
        <v>1000</v>
      </c>
      <c r="H143" s="79" t="s">
        <v>202</v>
      </c>
      <c r="I143" s="60"/>
      <c r="J143" s="57"/>
      <c r="K143" s="56"/>
      <c r="L143" s="61"/>
      <c r="M143" s="61"/>
      <c r="N143" s="61"/>
      <c r="O143" s="58"/>
      <c r="P143" s="51"/>
      <c r="Q143" s="9"/>
    </row>
    <row r="144" spans="2:17" ht="13.8" x14ac:dyDescent="0.2">
      <c r="B144" s="23"/>
      <c r="C144" s="55" t="s">
        <v>191</v>
      </c>
      <c r="D144" s="59" t="s">
        <v>199</v>
      </c>
      <c r="E144" s="59"/>
      <c r="F144" s="59"/>
      <c r="G144" s="52" t="s">
        <v>202</v>
      </c>
      <c r="H144" s="79">
        <v>1000</v>
      </c>
      <c r="I144" s="60"/>
      <c r="J144" s="57"/>
      <c r="K144" s="56"/>
      <c r="L144" s="61"/>
      <c r="M144" s="61"/>
      <c r="N144" s="61"/>
      <c r="O144" s="58"/>
      <c r="P144" s="51"/>
      <c r="Q144" s="9"/>
    </row>
    <row r="145" spans="2:17" s="10" customFormat="1" ht="13.8" x14ac:dyDescent="0.2">
      <c r="B145" s="8"/>
      <c r="C145" s="51" t="s">
        <v>139</v>
      </c>
      <c r="D145" s="51" t="s">
        <v>140</v>
      </c>
      <c r="E145" s="50" t="s">
        <v>203</v>
      </c>
      <c r="F145" s="50"/>
      <c r="G145" s="84">
        <v>415.13</v>
      </c>
      <c r="H145" s="85"/>
      <c r="I145" s="58"/>
      <c r="J145" s="56"/>
      <c r="K145" s="56"/>
      <c r="L145" s="68"/>
      <c r="M145" s="68"/>
      <c r="N145" s="61"/>
      <c r="O145" s="58"/>
      <c r="P145" s="55"/>
      <c r="Q145" s="31"/>
    </row>
    <row r="146" spans="2:17" ht="13.8" x14ac:dyDescent="0.3">
      <c r="C146" s="69"/>
      <c r="D146" s="69"/>
      <c r="E146" s="72"/>
      <c r="F146" s="69"/>
      <c r="G146" s="86">
        <f>SUM(G11:G145)</f>
        <v>2568984.7999999993</v>
      </c>
      <c r="H146" s="86">
        <f>SUM(H16:H145)</f>
        <v>2568984.8000000017</v>
      </c>
      <c r="I146" s="86">
        <f>SUM(I21:I145)</f>
        <v>0</v>
      </c>
      <c r="J146" s="69"/>
      <c r="K146" s="69"/>
      <c r="L146" s="82"/>
      <c r="M146" s="82"/>
      <c r="N146" s="69"/>
      <c r="O146" s="69"/>
      <c r="P146" s="69"/>
    </row>
    <row r="147" spans="2:17" ht="13.8" x14ac:dyDescent="0.3">
      <c r="C147" s="70"/>
      <c r="D147" s="69"/>
      <c r="E147" s="74"/>
      <c r="F147" s="69"/>
      <c r="G147" s="69"/>
      <c r="H147" s="71"/>
      <c r="I147" s="69"/>
      <c r="J147" s="69"/>
      <c r="K147" s="69"/>
      <c r="L147" s="69"/>
      <c r="M147" s="69"/>
      <c r="N147" s="69"/>
      <c r="O147" s="69"/>
      <c r="P147" s="69"/>
    </row>
    <row r="148" spans="2:17" ht="13.8" x14ac:dyDescent="0.3">
      <c r="C148" s="69"/>
      <c r="D148" s="69"/>
      <c r="E148" s="72"/>
      <c r="F148" s="69"/>
      <c r="G148" s="69"/>
      <c r="H148" s="73"/>
      <c r="I148" s="69"/>
      <c r="J148" s="69"/>
      <c r="K148" s="69"/>
      <c r="L148" s="69"/>
      <c r="M148" s="69"/>
      <c r="N148" s="69"/>
      <c r="O148" s="69"/>
      <c r="P148" s="69"/>
    </row>
    <row r="149" spans="2:17" ht="13.8" x14ac:dyDescent="0.3">
      <c r="C149" s="69"/>
      <c r="D149" s="69"/>
      <c r="E149" s="74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2:17" ht="13.8" x14ac:dyDescent="0.3">
      <c r="C150" s="69"/>
      <c r="D150" s="69"/>
      <c r="E150" s="72"/>
      <c r="F150" s="69"/>
      <c r="G150" s="75"/>
      <c r="H150" s="71"/>
      <c r="I150" s="69"/>
      <c r="J150" s="69"/>
      <c r="K150" s="69"/>
      <c r="L150" s="69"/>
      <c r="M150" s="69"/>
      <c r="N150" s="69"/>
      <c r="O150" s="69"/>
      <c r="P150" s="69"/>
    </row>
    <row r="151" spans="2:17" ht="13.8" x14ac:dyDescent="0.3">
      <c r="C151" s="69"/>
      <c r="D151" s="69"/>
      <c r="E151" s="69"/>
      <c r="F151" s="69"/>
      <c r="G151" s="69"/>
      <c r="H151" s="71">
        <f>G146-H146</f>
        <v>0</v>
      </c>
      <c r="I151" s="69"/>
      <c r="J151" s="69"/>
      <c r="K151" s="69"/>
      <c r="L151" s="69"/>
      <c r="M151" s="69"/>
      <c r="N151" s="69"/>
      <c r="O151" s="69"/>
      <c r="P151" s="69"/>
    </row>
    <row r="152" spans="2:17" ht="13.8" x14ac:dyDescent="0.3"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2:17" ht="13.8" x14ac:dyDescent="0.3"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2:17" ht="13.8" x14ac:dyDescent="0.3"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2:17" ht="13.8" x14ac:dyDescent="0.3"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2:17" ht="13.8" x14ac:dyDescent="0.3"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2:17" ht="13.8" x14ac:dyDescent="0.3">
      <c r="B157" s="7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2:17" ht="13.8" x14ac:dyDescent="0.3">
      <c r="B158" s="7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2:17" ht="13.8" x14ac:dyDescent="0.3"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2:17" ht="13.8" x14ac:dyDescent="0.3"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3:16" ht="13.8" x14ac:dyDescent="0.3"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3:16" ht="13.8" x14ac:dyDescent="0.3"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3:16" ht="13.8" x14ac:dyDescent="0.3"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3:16" ht="13.8" x14ac:dyDescent="0.3"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3:16" ht="13.8" x14ac:dyDescent="0.3"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3:16" ht="13.8" x14ac:dyDescent="0.3"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3:16" ht="13.8" x14ac:dyDescent="0.3"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3:16" ht="13.8" x14ac:dyDescent="0.3"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  <row r="169" spans="3:16" ht="13.8" x14ac:dyDescent="0.3"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</row>
    <row r="170" spans="3:16" ht="13.8" x14ac:dyDescent="0.3"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</row>
    <row r="171" spans="3:16" ht="13.8" x14ac:dyDescent="0.3"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</row>
    <row r="172" spans="3:16" ht="13.8" x14ac:dyDescent="0.3"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</row>
    <row r="173" spans="3:16" ht="13.8" x14ac:dyDescent="0.3"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</row>
    <row r="174" spans="3:16" ht="13.8" x14ac:dyDescent="0.3"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</row>
    <row r="175" spans="3:16" ht="13.8" x14ac:dyDescent="0.3"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</row>
    <row r="221" spans="8:9" x14ac:dyDescent="0.2">
      <c r="H221" s="7">
        <f>SUBTOTAL(9,H191:H220)</f>
        <v>0</v>
      </c>
      <c r="I221" s="7">
        <f>SUBTOTAL(9,I191:I220)</f>
        <v>0</v>
      </c>
    </row>
  </sheetData>
  <autoFilter ref="B10:P146">
    <sortState ref="B11:P143">
      <sortCondition ref="K10:K143"/>
    </sortState>
  </autoFilter>
  <pageMargins left="0.51181102362204722" right="0.51181102362204722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43" workbookViewId="0">
      <selection activeCell="C100" sqref="C100:C105"/>
    </sheetView>
  </sheetViews>
  <sheetFormatPr defaultRowHeight="14.4" x14ac:dyDescent="0.3"/>
  <cols>
    <col min="1" max="1" width="12.44140625" bestFit="1" customWidth="1"/>
    <col min="2" max="2" width="11.5546875" bestFit="1" customWidth="1"/>
    <col min="3" max="3" width="36.5546875" bestFit="1" customWidth="1"/>
    <col min="4" max="4" width="40.44140625" bestFit="1" customWidth="1"/>
    <col min="5" max="5" width="8.44140625" bestFit="1" customWidth="1"/>
    <col min="7" max="7" width="12.88671875" bestFit="1" customWidth="1"/>
    <col min="8" max="8" width="12.44140625" bestFit="1" customWidth="1"/>
    <col min="9" max="9" width="8.6640625" bestFit="1" customWidth="1"/>
    <col min="10" max="10" width="10.33203125" bestFit="1" customWidth="1"/>
  </cols>
  <sheetData>
    <row r="1" spans="1:10" ht="30.6" x14ac:dyDescent="0.3">
      <c r="A1" s="6" t="s">
        <v>8</v>
      </c>
      <c r="B1" s="6" t="s">
        <v>9</v>
      </c>
      <c r="C1" s="6" t="s">
        <v>10</v>
      </c>
      <c r="D1" s="6" t="s">
        <v>11</v>
      </c>
      <c r="E1" s="6" t="s">
        <v>12</v>
      </c>
      <c r="F1" s="6" t="s">
        <v>14</v>
      </c>
      <c r="G1" s="6" t="s">
        <v>15</v>
      </c>
      <c r="H1" s="6" t="s">
        <v>16</v>
      </c>
      <c r="I1" s="6" t="s">
        <v>17</v>
      </c>
      <c r="J1" s="6" t="s">
        <v>18</v>
      </c>
    </row>
    <row r="2" spans="1:10" x14ac:dyDescent="0.3">
      <c r="A2" s="22">
        <v>100852</v>
      </c>
      <c r="B2" s="37">
        <v>43272</v>
      </c>
      <c r="C2" s="8" t="s">
        <v>41</v>
      </c>
      <c r="D2" s="31" t="s">
        <v>25</v>
      </c>
      <c r="E2" s="31" t="s">
        <v>27</v>
      </c>
      <c r="F2" s="45">
        <v>9077.76</v>
      </c>
      <c r="G2" s="40"/>
      <c r="H2" s="41">
        <v>43279</v>
      </c>
      <c r="I2" s="41">
        <v>43284</v>
      </c>
      <c r="J2" s="32" t="s">
        <v>24</v>
      </c>
    </row>
    <row r="3" spans="1:10" x14ac:dyDescent="0.3">
      <c r="A3" s="22">
        <v>16907</v>
      </c>
      <c r="B3" s="37">
        <v>43256</v>
      </c>
      <c r="C3" s="8" t="s">
        <v>123</v>
      </c>
      <c r="D3" s="9" t="s">
        <v>25</v>
      </c>
      <c r="E3" s="9" t="s">
        <v>27</v>
      </c>
      <c r="F3" s="45">
        <v>4447.74</v>
      </c>
      <c r="G3" s="40"/>
      <c r="H3" s="41">
        <v>43279</v>
      </c>
      <c r="I3" s="41">
        <v>43284</v>
      </c>
      <c r="J3" s="32" t="s">
        <v>24</v>
      </c>
    </row>
    <row r="4" spans="1:10" x14ac:dyDescent="0.3">
      <c r="A4" s="31" t="s">
        <v>124</v>
      </c>
      <c r="B4" s="37">
        <v>43250</v>
      </c>
      <c r="C4" s="8" t="s">
        <v>41</v>
      </c>
      <c r="D4" s="9" t="s">
        <v>25</v>
      </c>
      <c r="E4" s="9" t="s">
        <v>4</v>
      </c>
      <c r="F4" s="45">
        <v>6204.23</v>
      </c>
      <c r="G4" s="40"/>
      <c r="H4" s="41">
        <v>43280</v>
      </c>
      <c r="I4" s="41">
        <v>43284</v>
      </c>
      <c r="J4" s="32" t="s">
        <v>24</v>
      </c>
    </row>
    <row r="5" spans="1:10" x14ac:dyDescent="0.3">
      <c r="A5" s="31" t="s">
        <v>125</v>
      </c>
      <c r="B5" s="37">
        <v>43250</v>
      </c>
      <c r="C5" s="8" t="s">
        <v>41</v>
      </c>
      <c r="D5" s="9" t="s">
        <v>25</v>
      </c>
      <c r="E5" s="9" t="s">
        <v>4</v>
      </c>
      <c r="F5" s="45">
        <v>4279.49</v>
      </c>
      <c r="G5" s="40"/>
      <c r="H5" s="41">
        <v>43280</v>
      </c>
      <c r="I5" s="41">
        <v>43284</v>
      </c>
      <c r="J5" s="32" t="s">
        <v>24</v>
      </c>
    </row>
    <row r="6" spans="1:10" x14ac:dyDescent="0.3">
      <c r="A6" s="31" t="s">
        <v>126</v>
      </c>
      <c r="B6" s="37">
        <v>43250</v>
      </c>
      <c r="C6" s="8" t="s">
        <v>41</v>
      </c>
      <c r="D6" s="9" t="s">
        <v>25</v>
      </c>
      <c r="E6" s="9" t="s">
        <v>4</v>
      </c>
      <c r="F6" s="45">
        <v>2215.0100000000002</v>
      </c>
      <c r="G6" s="40"/>
      <c r="H6" s="41">
        <v>43280</v>
      </c>
      <c r="I6" s="41">
        <v>43284</v>
      </c>
      <c r="J6" s="32" t="s">
        <v>24</v>
      </c>
    </row>
    <row r="7" spans="1:10" x14ac:dyDescent="0.3">
      <c r="A7" s="31" t="s">
        <v>128</v>
      </c>
      <c r="B7" s="37">
        <v>43250</v>
      </c>
      <c r="C7" s="8" t="s">
        <v>41</v>
      </c>
      <c r="D7" s="9" t="s">
        <v>25</v>
      </c>
      <c r="E7" s="9" t="s">
        <v>4</v>
      </c>
      <c r="F7" s="45">
        <v>3137.64</v>
      </c>
      <c r="G7" s="40"/>
      <c r="H7" s="41">
        <v>43280</v>
      </c>
      <c r="I7" s="41">
        <v>43284</v>
      </c>
      <c r="J7" s="32" t="s">
        <v>24</v>
      </c>
    </row>
    <row r="8" spans="1:10" x14ac:dyDescent="0.3">
      <c r="A8" s="31" t="s">
        <v>129</v>
      </c>
      <c r="B8" s="37">
        <v>43250</v>
      </c>
      <c r="C8" s="8" t="s">
        <v>41</v>
      </c>
      <c r="D8" s="9" t="s">
        <v>25</v>
      </c>
      <c r="E8" s="9" t="s">
        <v>4</v>
      </c>
      <c r="F8" s="45">
        <v>1279.97</v>
      </c>
      <c r="G8" s="40"/>
      <c r="H8" s="41">
        <v>43280</v>
      </c>
      <c r="I8" s="41">
        <v>43284</v>
      </c>
      <c r="J8" s="32" t="s">
        <v>24</v>
      </c>
    </row>
    <row r="9" spans="1:10" x14ac:dyDescent="0.3">
      <c r="A9" s="22" t="s">
        <v>130</v>
      </c>
      <c r="B9" s="37">
        <v>43250</v>
      </c>
      <c r="C9" s="8" t="s">
        <v>41</v>
      </c>
      <c r="D9" s="9" t="s">
        <v>25</v>
      </c>
      <c r="E9" s="9" t="s">
        <v>4</v>
      </c>
      <c r="F9" s="45">
        <v>585.74</v>
      </c>
      <c r="G9" s="40"/>
      <c r="H9" s="41">
        <v>43280</v>
      </c>
      <c r="I9" s="41">
        <v>43284</v>
      </c>
      <c r="J9" s="32" t="s">
        <v>24</v>
      </c>
    </row>
    <row r="10" spans="1:10" x14ac:dyDescent="0.3">
      <c r="A10" s="35" t="s">
        <v>131</v>
      </c>
      <c r="B10" s="37">
        <v>43259</v>
      </c>
      <c r="C10" s="8" t="s">
        <v>90</v>
      </c>
      <c r="D10" s="8" t="s">
        <v>93</v>
      </c>
      <c r="E10" s="8" t="s">
        <v>27</v>
      </c>
      <c r="F10" s="45">
        <v>454.19</v>
      </c>
      <c r="G10" s="33"/>
      <c r="H10" s="25">
        <v>43281</v>
      </c>
      <c r="I10" s="25">
        <v>43299</v>
      </c>
      <c r="J10" s="32" t="s">
        <v>24</v>
      </c>
    </row>
    <row r="11" spans="1:10" x14ac:dyDescent="0.3">
      <c r="A11" s="22">
        <v>14093</v>
      </c>
      <c r="B11" s="37">
        <v>43255</v>
      </c>
      <c r="C11" s="8" t="s">
        <v>23</v>
      </c>
      <c r="D11" s="9" t="s">
        <v>34</v>
      </c>
      <c r="E11" s="9" t="s">
        <v>27</v>
      </c>
      <c r="F11" s="45">
        <v>455</v>
      </c>
      <c r="G11" s="40"/>
      <c r="H11" s="41">
        <v>43285</v>
      </c>
      <c r="I11" s="25">
        <v>43284</v>
      </c>
      <c r="J11" s="32" t="s">
        <v>24</v>
      </c>
    </row>
    <row r="12" spans="1:10" x14ac:dyDescent="0.3">
      <c r="A12" s="34">
        <v>214789010718</v>
      </c>
      <c r="B12" s="37">
        <v>43286</v>
      </c>
      <c r="C12" s="8" t="s">
        <v>35</v>
      </c>
      <c r="D12" s="23" t="s">
        <v>36</v>
      </c>
      <c r="E12" s="9" t="s">
        <v>27</v>
      </c>
      <c r="F12" s="45">
        <v>1845.13</v>
      </c>
      <c r="G12" s="38"/>
      <c r="H12" s="28">
        <v>43286</v>
      </c>
      <c r="I12" s="25">
        <v>43286</v>
      </c>
      <c r="J12" s="32" t="s">
        <v>24</v>
      </c>
    </row>
    <row r="13" spans="1:10" x14ac:dyDescent="0.3">
      <c r="A13" s="23">
        <v>4720</v>
      </c>
      <c r="B13" s="37">
        <v>43271</v>
      </c>
      <c r="C13" s="8" t="s">
        <v>37</v>
      </c>
      <c r="D13" s="23" t="s">
        <v>25</v>
      </c>
      <c r="E13" s="9" t="s">
        <v>27</v>
      </c>
      <c r="F13" s="45">
        <v>318.11</v>
      </c>
      <c r="G13" s="9"/>
      <c r="H13" s="28">
        <v>43286</v>
      </c>
      <c r="I13" s="25">
        <v>43286</v>
      </c>
      <c r="J13" s="32" t="s">
        <v>24</v>
      </c>
    </row>
    <row r="14" spans="1:10" x14ac:dyDescent="0.3">
      <c r="A14" s="23">
        <v>4553</v>
      </c>
      <c r="B14" s="37">
        <v>43258</v>
      </c>
      <c r="C14" s="8" t="s">
        <v>37</v>
      </c>
      <c r="D14" s="23" t="s">
        <v>25</v>
      </c>
      <c r="E14" s="9" t="s">
        <v>27</v>
      </c>
      <c r="F14" s="45">
        <v>2282.61</v>
      </c>
      <c r="G14" s="9"/>
      <c r="H14" s="25">
        <v>43286</v>
      </c>
      <c r="I14" s="25">
        <v>43290</v>
      </c>
      <c r="J14" s="32" t="s">
        <v>24</v>
      </c>
    </row>
    <row r="15" spans="1:10" x14ac:dyDescent="0.3">
      <c r="A15" s="23">
        <v>320</v>
      </c>
      <c r="B15" s="37">
        <v>43257</v>
      </c>
      <c r="C15" s="8" t="s">
        <v>38</v>
      </c>
      <c r="D15" s="8" t="s">
        <v>39</v>
      </c>
      <c r="E15" s="8" t="s">
        <v>4</v>
      </c>
      <c r="F15" s="45">
        <v>6500</v>
      </c>
      <c r="G15" s="33"/>
      <c r="H15" s="25">
        <v>43287</v>
      </c>
      <c r="I15" s="25">
        <v>43287</v>
      </c>
      <c r="J15" s="32" t="s">
        <v>24</v>
      </c>
    </row>
    <row r="16" spans="1:10" x14ac:dyDescent="0.3">
      <c r="A16" s="35" t="s">
        <v>40</v>
      </c>
      <c r="B16" s="37">
        <v>43258</v>
      </c>
      <c r="C16" s="8" t="s">
        <v>41</v>
      </c>
      <c r="D16" s="8" t="s">
        <v>25</v>
      </c>
      <c r="E16" s="9" t="s">
        <v>27</v>
      </c>
      <c r="F16" s="45">
        <v>670.46</v>
      </c>
      <c r="G16" s="33"/>
      <c r="H16" s="25">
        <v>43288</v>
      </c>
      <c r="I16" s="25">
        <v>43287</v>
      </c>
      <c r="J16" s="32" t="s">
        <v>24</v>
      </c>
    </row>
    <row r="17" spans="1:10" x14ac:dyDescent="0.3">
      <c r="A17" s="35" t="s">
        <v>42</v>
      </c>
      <c r="B17" s="37">
        <v>43258</v>
      </c>
      <c r="C17" s="8" t="s">
        <v>41</v>
      </c>
      <c r="D17" s="8" t="s">
        <v>25</v>
      </c>
      <c r="E17" s="9" t="s">
        <v>27</v>
      </c>
      <c r="F17" s="45">
        <v>398.83</v>
      </c>
      <c r="G17" s="33"/>
      <c r="H17" s="25">
        <v>43288</v>
      </c>
      <c r="I17" s="25">
        <v>43290</v>
      </c>
      <c r="J17" s="32" t="s">
        <v>24</v>
      </c>
    </row>
    <row r="18" spans="1:10" x14ac:dyDescent="0.3">
      <c r="A18" s="23">
        <v>492</v>
      </c>
      <c r="B18" s="37">
        <v>43259</v>
      </c>
      <c r="C18" s="8" t="s">
        <v>44</v>
      </c>
      <c r="D18" s="8" t="s">
        <v>45</v>
      </c>
      <c r="E18" s="9" t="s">
        <v>27</v>
      </c>
      <c r="F18" s="45">
        <v>2475</v>
      </c>
      <c r="G18" s="9"/>
      <c r="H18" s="25">
        <v>43289</v>
      </c>
      <c r="I18" s="25">
        <v>43291</v>
      </c>
      <c r="J18" s="32" t="s">
        <v>24</v>
      </c>
    </row>
    <row r="19" spans="1:10" x14ac:dyDescent="0.3">
      <c r="A19" s="31">
        <v>2504</v>
      </c>
      <c r="B19" s="37">
        <v>43286</v>
      </c>
      <c r="C19" s="8" t="s">
        <v>46</v>
      </c>
      <c r="D19" s="8" t="s">
        <v>47</v>
      </c>
      <c r="E19" s="8" t="s">
        <v>4</v>
      </c>
      <c r="F19" s="45">
        <v>975</v>
      </c>
      <c r="G19" s="38"/>
      <c r="H19" s="25">
        <v>43291</v>
      </c>
      <c r="I19" s="25">
        <v>43292</v>
      </c>
      <c r="J19" s="32" t="s">
        <v>24</v>
      </c>
    </row>
    <row r="20" spans="1:10" x14ac:dyDescent="0.3">
      <c r="A20" s="35">
        <v>367</v>
      </c>
      <c r="B20" s="37">
        <v>43285</v>
      </c>
      <c r="C20" s="8" t="s">
        <v>48</v>
      </c>
      <c r="D20" s="8" t="s">
        <v>49</v>
      </c>
      <c r="E20" s="8" t="s">
        <v>4</v>
      </c>
      <c r="F20" s="45">
        <v>23680</v>
      </c>
      <c r="G20" s="38"/>
      <c r="H20" s="25">
        <v>43291</v>
      </c>
      <c r="I20" s="25">
        <v>43291</v>
      </c>
      <c r="J20" s="32" t="s">
        <v>24</v>
      </c>
    </row>
    <row r="21" spans="1:10" x14ac:dyDescent="0.3">
      <c r="A21" s="35">
        <v>6895</v>
      </c>
      <c r="B21" s="37">
        <v>43265</v>
      </c>
      <c r="C21" s="8" t="s">
        <v>50</v>
      </c>
      <c r="D21" s="8" t="s">
        <v>51</v>
      </c>
      <c r="E21" s="9" t="s">
        <v>27</v>
      </c>
      <c r="F21" s="45">
        <v>1412.14</v>
      </c>
      <c r="G21" s="9"/>
      <c r="H21" s="28">
        <v>43293</v>
      </c>
      <c r="I21" s="25">
        <v>43294</v>
      </c>
      <c r="J21" s="32" t="s">
        <v>24</v>
      </c>
    </row>
    <row r="22" spans="1:10" x14ac:dyDescent="0.3">
      <c r="A22" s="35">
        <v>14120</v>
      </c>
      <c r="B22" s="37">
        <v>43263</v>
      </c>
      <c r="C22" s="8" t="s">
        <v>23</v>
      </c>
      <c r="D22" s="9" t="s">
        <v>34</v>
      </c>
      <c r="E22" s="9" t="s">
        <v>27</v>
      </c>
      <c r="F22" s="45">
        <v>4414.3999999999996</v>
      </c>
      <c r="G22" s="9"/>
      <c r="H22" s="28">
        <v>43293</v>
      </c>
      <c r="I22" s="25">
        <v>43294</v>
      </c>
      <c r="J22" s="32" t="s">
        <v>24</v>
      </c>
    </row>
    <row r="23" spans="1:10" x14ac:dyDescent="0.3">
      <c r="A23" s="23" t="s">
        <v>52</v>
      </c>
      <c r="B23" s="37">
        <v>43250</v>
      </c>
      <c r="C23" s="8" t="s">
        <v>41</v>
      </c>
      <c r="D23" s="9" t="s">
        <v>25</v>
      </c>
      <c r="E23" s="9" t="s">
        <v>4</v>
      </c>
      <c r="F23" s="45">
        <v>4279.49</v>
      </c>
      <c r="G23" s="33"/>
      <c r="H23" s="28">
        <v>43295</v>
      </c>
      <c r="I23" s="25">
        <v>43294</v>
      </c>
      <c r="J23" s="32" t="s">
        <v>24</v>
      </c>
    </row>
    <row r="24" spans="1:10" x14ac:dyDescent="0.3">
      <c r="A24" s="23" t="s">
        <v>53</v>
      </c>
      <c r="B24" s="37">
        <v>43250</v>
      </c>
      <c r="C24" s="8" t="s">
        <v>41</v>
      </c>
      <c r="D24" s="9" t="s">
        <v>25</v>
      </c>
      <c r="E24" s="9" t="s">
        <v>4</v>
      </c>
      <c r="F24" s="45">
        <v>6204.23</v>
      </c>
      <c r="G24" s="33"/>
      <c r="H24" s="28">
        <v>43295</v>
      </c>
      <c r="I24" s="25">
        <v>43294</v>
      </c>
      <c r="J24" s="32" t="s">
        <v>24</v>
      </c>
    </row>
    <row r="25" spans="1:10" x14ac:dyDescent="0.3">
      <c r="A25" s="23" t="s">
        <v>54</v>
      </c>
      <c r="B25" s="37">
        <v>43250</v>
      </c>
      <c r="C25" s="8" t="s">
        <v>41</v>
      </c>
      <c r="D25" s="9" t="s">
        <v>25</v>
      </c>
      <c r="E25" s="9" t="s">
        <v>4</v>
      </c>
      <c r="F25" s="45">
        <v>585.74</v>
      </c>
      <c r="G25" s="33"/>
      <c r="H25" s="28">
        <v>43295</v>
      </c>
      <c r="I25" s="25">
        <v>43294</v>
      </c>
      <c r="J25" s="32" t="s">
        <v>24</v>
      </c>
    </row>
    <row r="26" spans="1:10" x14ac:dyDescent="0.3">
      <c r="A26" s="23" t="s">
        <v>55</v>
      </c>
      <c r="B26" s="37">
        <v>43250</v>
      </c>
      <c r="C26" s="8" t="s">
        <v>41</v>
      </c>
      <c r="D26" s="9" t="s">
        <v>25</v>
      </c>
      <c r="E26" s="9" t="s">
        <v>4</v>
      </c>
      <c r="F26" s="45">
        <v>1279.97</v>
      </c>
      <c r="G26" s="33"/>
      <c r="H26" s="28">
        <v>43295</v>
      </c>
      <c r="I26" s="25">
        <v>43294</v>
      </c>
      <c r="J26" s="32" t="s">
        <v>24</v>
      </c>
    </row>
    <row r="27" spans="1:10" x14ac:dyDescent="0.3">
      <c r="A27" s="23" t="s">
        <v>56</v>
      </c>
      <c r="B27" s="37">
        <v>43250</v>
      </c>
      <c r="C27" s="8" t="s">
        <v>41</v>
      </c>
      <c r="D27" s="9" t="s">
        <v>25</v>
      </c>
      <c r="E27" s="9" t="s">
        <v>4</v>
      </c>
      <c r="F27" s="45">
        <v>3137.64</v>
      </c>
      <c r="G27" s="33"/>
      <c r="H27" s="28">
        <v>43295</v>
      </c>
      <c r="I27" s="25">
        <v>43294</v>
      </c>
      <c r="J27" s="32" t="s">
        <v>24</v>
      </c>
    </row>
    <row r="28" spans="1:10" x14ac:dyDescent="0.3">
      <c r="A28" s="23" t="s">
        <v>57</v>
      </c>
      <c r="B28" s="37">
        <v>43250</v>
      </c>
      <c r="C28" s="8" t="s">
        <v>41</v>
      </c>
      <c r="D28" s="9" t="s">
        <v>25</v>
      </c>
      <c r="E28" s="9" t="s">
        <v>4</v>
      </c>
      <c r="F28" s="45">
        <v>2215.0100000000002</v>
      </c>
      <c r="G28" s="33"/>
      <c r="H28" s="28">
        <v>43295</v>
      </c>
      <c r="I28" s="25">
        <v>43294</v>
      </c>
      <c r="J28" s="32" t="s">
        <v>24</v>
      </c>
    </row>
    <row r="29" spans="1:10" x14ac:dyDescent="0.3">
      <c r="A29" s="23">
        <v>50002</v>
      </c>
      <c r="B29" s="37">
        <v>43272</v>
      </c>
      <c r="C29" s="8" t="s">
        <v>58</v>
      </c>
      <c r="D29" s="8" t="s">
        <v>59</v>
      </c>
      <c r="E29" s="8" t="s">
        <v>4</v>
      </c>
      <c r="F29" s="45">
        <v>7409.58</v>
      </c>
      <c r="G29" s="38"/>
      <c r="H29" s="28">
        <v>43296</v>
      </c>
      <c r="I29" s="25">
        <v>43291</v>
      </c>
      <c r="J29" s="32" t="s">
        <v>24</v>
      </c>
    </row>
    <row r="30" spans="1:10" x14ac:dyDescent="0.3">
      <c r="A30" s="34">
        <v>201800000000133</v>
      </c>
      <c r="B30" s="37">
        <v>43269</v>
      </c>
      <c r="C30" s="8" t="s">
        <v>60</v>
      </c>
      <c r="D30" s="43" t="s">
        <v>61</v>
      </c>
      <c r="E30" s="43" t="s">
        <v>4</v>
      </c>
      <c r="F30" s="45">
        <v>1401.25</v>
      </c>
      <c r="G30" s="38"/>
      <c r="H30" s="28">
        <v>43296</v>
      </c>
      <c r="I30" s="25">
        <v>43292</v>
      </c>
      <c r="J30" s="32" t="s">
        <v>24</v>
      </c>
    </row>
    <row r="31" spans="1:10" x14ac:dyDescent="0.3">
      <c r="A31" s="34">
        <v>201800000000132</v>
      </c>
      <c r="B31" s="37">
        <v>43269</v>
      </c>
      <c r="C31" s="8" t="s">
        <v>60</v>
      </c>
      <c r="D31" s="43" t="s">
        <v>62</v>
      </c>
      <c r="E31" s="43" t="s">
        <v>4</v>
      </c>
      <c r="F31" s="45">
        <v>2137.5</v>
      </c>
      <c r="G31" s="38"/>
      <c r="H31" s="28">
        <v>43296</v>
      </c>
      <c r="I31" s="25">
        <v>43292</v>
      </c>
      <c r="J31" s="32" t="s">
        <v>24</v>
      </c>
    </row>
    <row r="32" spans="1:10" x14ac:dyDescent="0.3">
      <c r="A32" s="34">
        <v>201800000000280</v>
      </c>
      <c r="B32" s="37">
        <v>43277</v>
      </c>
      <c r="C32" s="8" t="s">
        <v>63</v>
      </c>
      <c r="D32" s="8" t="s">
        <v>64</v>
      </c>
      <c r="E32" s="8" t="s">
        <v>4</v>
      </c>
      <c r="F32" s="45">
        <v>3284.75</v>
      </c>
      <c r="G32" s="38"/>
      <c r="H32" s="28">
        <v>43296</v>
      </c>
      <c r="I32" s="25">
        <v>43292</v>
      </c>
      <c r="J32" s="32" t="s">
        <v>24</v>
      </c>
    </row>
    <row r="33" spans="1:10" x14ac:dyDescent="0.3">
      <c r="A33" s="23">
        <v>1121</v>
      </c>
      <c r="B33" s="37">
        <v>43279</v>
      </c>
      <c r="C33" s="8" t="s">
        <v>65</v>
      </c>
      <c r="D33" s="8" t="s">
        <v>66</v>
      </c>
      <c r="E33" s="8" t="s">
        <v>4</v>
      </c>
      <c r="F33" s="45">
        <v>13397.68</v>
      </c>
      <c r="G33" s="38"/>
      <c r="H33" s="28">
        <v>43296</v>
      </c>
      <c r="I33" s="25">
        <v>43292</v>
      </c>
      <c r="J33" s="32" t="s">
        <v>24</v>
      </c>
    </row>
    <row r="34" spans="1:10" x14ac:dyDescent="0.3">
      <c r="A34" s="23">
        <v>902</v>
      </c>
      <c r="B34" s="37">
        <v>43278</v>
      </c>
      <c r="C34" s="8" t="s">
        <v>67</v>
      </c>
      <c r="D34" s="8" t="s">
        <v>68</v>
      </c>
      <c r="E34" s="8" t="s">
        <v>4</v>
      </c>
      <c r="F34" s="45">
        <v>24774.080000000002</v>
      </c>
      <c r="G34" s="38"/>
      <c r="H34" s="28">
        <v>43296</v>
      </c>
      <c r="I34" s="25">
        <v>43292</v>
      </c>
      <c r="J34" s="32" t="s">
        <v>24</v>
      </c>
    </row>
    <row r="35" spans="1:10" x14ac:dyDescent="0.3">
      <c r="A35" s="35">
        <v>100653</v>
      </c>
      <c r="B35" s="37">
        <v>43269</v>
      </c>
      <c r="C35" s="8" t="s">
        <v>41</v>
      </c>
      <c r="D35" s="8" t="s">
        <v>25</v>
      </c>
      <c r="E35" s="9" t="s">
        <v>27</v>
      </c>
      <c r="F35" s="45">
        <v>809.99</v>
      </c>
      <c r="G35" s="33"/>
      <c r="H35" s="28">
        <v>43299</v>
      </c>
      <c r="I35" s="25">
        <v>43299</v>
      </c>
      <c r="J35" s="32" t="s">
        <v>24</v>
      </c>
    </row>
    <row r="36" spans="1:10" x14ac:dyDescent="0.3">
      <c r="A36" s="22">
        <v>14150</v>
      </c>
      <c r="B36" s="37">
        <v>43269</v>
      </c>
      <c r="C36" s="8" t="s">
        <v>23</v>
      </c>
      <c r="D36" s="8" t="s">
        <v>25</v>
      </c>
      <c r="E36" s="8" t="s">
        <v>27</v>
      </c>
      <c r="F36" s="45">
        <v>561.6</v>
      </c>
      <c r="G36" s="44"/>
      <c r="H36" s="25">
        <v>43299</v>
      </c>
      <c r="I36" s="25">
        <v>43299</v>
      </c>
      <c r="J36" s="32" t="s">
        <v>24</v>
      </c>
    </row>
    <row r="37" spans="1:10" x14ac:dyDescent="0.3">
      <c r="A37" s="23" t="s">
        <v>69</v>
      </c>
      <c r="B37" s="37">
        <v>43270</v>
      </c>
      <c r="C37" s="8" t="s">
        <v>70</v>
      </c>
      <c r="D37" s="8" t="s">
        <v>71</v>
      </c>
      <c r="E37" s="8" t="s">
        <v>4</v>
      </c>
      <c r="F37" s="45">
        <v>3097</v>
      </c>
      <c r="G37" s="38"/>
      <c r="H37" s="28">
        <v>43300</v>
      </c>
      <c r="I37" s="25">
        <v>43291</v>
      </c>
      <c r="J37" s="32" t="s">
        <v>24</v>
      </c>
    </row>
    <row r="38" spans="1:10" x14ac:dyDescent="0.3">
      <c r="A38" s="23">
        <v>1</v>
      </c>
      <c r="B38" s="37">
        <v>43270</v>
      </c>
      <c r="C38" s="8" t="s">
        <v>70</v>
      </c>
      <c r="D38" s="8" t="s">
        <v>72</v>
      </c>
      <c r="E38" s="8" t="s">
        <v>4</v>
      </c>
      <c r="F38" s="45">
        <v>7742</v>
      </c>
      <c r="G38" s="38"/>
      <c r="H38" s="28">
        <v>43300</v>
      </c>
      <c r="I38" s="25">
        <v>43291</v>
      </c>
      <c r="J38" s="32" t="s">
        <v>24</v>
      </c>
    </row>
    <row r="39" spans="1:10" x14ac:dyDescent="0.3">
      <c r="A39" s="31">
        <v>1290</v>
      </c>
      <c r="B39" s="37">
        <v>43270</v>
      </c>
      <c r="C39" s="8" t="s">
        <v>73</v>
      </c>
      <c r="D39" s="24" t="s">
        <v>74</v>
      </c>
      <c r="E39" s="9" t="s">
        <v>27</v>
      </c>
      <c r="F39" s="45">
        <f>14460-477.18</f>
        <v>13982.82</v>
      </c>
      <c r="G39" s="40"/>
      <c r="H39" s="41">
        <v>43300</v>
      </c>
      <c r="I39" s="25">
        <v>43284</v>
      </c>
      <c r="J39" s="32" t="s">
        <v>24</v>
      </c>
    </row>
    <row r="40" spans="1:10" x14ac:dyDescent="0.3">
      <c r="A40" s="23">
        <v>2661</v>
      </c>
      <c r="B40" s="37">
        <v>43285</v>
      </c>
      <c r="C40" s="8" t="s">
        <v>75</v>
      </c>
      <c r="D40" s="8" t="s">
        <v>76</v>
      </c>
      <c r="E40" s="8" t="s">
        <v>4</v>
      </c>
      <c r="F40" s="45"/>
      <c r="G40" s="33">
        <v>549.99</v>
      </c>
      <c r="H40" s="28">
        <v>43301</v>
      </c>
      <c r="I40" s="25"/>
      <c r="J40" s="36" t="s">
        <v>136</v>
      </c>
    </row>
    <row r="41" spans="1:10" x14ac:dyDescent="0.3">
      <c r="A41" s="31">
        <v>2505</v>
      </c>
      <c r="B41" s="37">
        <v>43286</v>
      </c>
      <c r="C41" s="8" t="s">
        <v>46</v>
      </c>
      <c r="D41" s="8" t="s">
        <v>47</v>
      </c>
      <c r="E41" s="8" t="s">
        <v>27</v>
      </c>
      <c r="F41" s="45">
        <v>1950</v>
      </c>
      <c r="G41" s="33"/>
      <c r="H41" s="25">
        <v>43301</v>
      </c>
      <c r="I41" s="25">
        <v>43301</v>
      </c>
      <c r="J41" s="32" t="s">
        <v>24</v>
      </c>
    </row>
    <row r="42" spans="1:10" x14ac:dyDescent="0.3">
      <c r="A42" s="35" t="s">
        <v>81</v>
      </c>
      <c r="B42" s="37">
        <v>43258</v>
      </c>
      <c r="C42" s="8" t="s">
        <v>41</v>
      </c>
      <c r="D42" s="8" t="s">
        <v>25</v>
      </c>
      <c r="E42" s="9" t="s">
        <v>27</v>
      </c>
      <c r="F42" s="45"/>
      <c r="G42" s="33">
        <v>670.46</v>
      </c>
      <c r="H42" s="25">
        <v>43303</v>
      </c>
      <c r="I42" s="25"/>
      <c r="J42" s="36" t="s">
        <v>136</v>
      </c>
    </row>
    <row r="43" spans="1:10" x14ac:dyDescent="0.3">
      <c r="A43" s="35" t="s">
        <v>82</v>
      </c>
      <c r="B43" s="37">
        <v>43258</v>
      </c>
      <c r="C43" s="8" t="s">
        <v>41</v>
      </c>
      <c r="D43" s="8" t="s">
        <v>25</v>
      </c>
      <c r="E43" s="9" t="s">
        <v>27</v>
      </c>
      <c r="F43" s="45"/>
      <c r="G43" s="33">
        <v>398.83</v>
      </c>
      <c r="H43" s="25">
        <v>43303</v>
      </c>
      <c r="I43" s="25"/>
      <c r="J43" s="36" t="s">
        <v>136</v>
      </c>
    </row>
    <row r="44" spans="1:10" x14ac:dyDescent="0.3">
      <c r="A44" s="23" t="s">
        <v>83</v>
      </c>
      <c r="B44" s="37">
        <v>43250</v>
      </c>
      <c r="C44" s="8" t="s">
        <v>41</v>
      </c>
      <c r="D44" s="9" t="s">
        <v>25</v>
      </c>
      <c r="E44" s="9" t="s">
        <v>4</v>
      </c>
      <c r="F44" s="45"/>
      <c r="G44" s="33">
        <v>4279.4799999999996</v>
      </c>
      <c r="H44" s="25">
        <v>43310</v>
      </c>
      <c r="I44" s="25"/>
      <c r="J44" s="36" t="s">
        <v>136</v>
      </c>
    </row>
    <row r="45" spans="1:10" x14ac:dyDescent="0.3">
      <c r="A45" s="23" t="s">
        <v>84</v>
      </c>
      <c r="B45" s="37">
        <v>43250</v>
      </c>
      <c r="C45" s="8" t="s">
        <v>41</v>
      </c>
      <c r="D45" s="9" t="s">
        <v>25</v>
      </c>
      <c r="E45" s="9" t="s">
        <v>4</v>
      </c>
      <c r="F45" s="45"/>
      <c r="G45" s="33">
        <v>6204.24</v>
      </c>
      <c r="H45" s="25">
        <v>43310</v>
      </c>
      <c r="I45" s="25"/>
      <c r="J45" s="36" t="s">
        <v>136</v>
      </c>
    </row>
    <row r="46" spans="1:10" x14ac:dyDescent="0.3">
      <c r="A46" s="23" t="s">
        <v>85</v>
      </c>
      <c r="B46" s="37">
        <v>43250</v>
      </c>
      <c r="C46" s="8" t="s">
        <v>41</v>
      </c>
      <c r="D46" s="9" t="s">
        <v>25</v>
      </c>
      <c r="E46" s="9" t="s">
        <v>4</v>
      </c>
      <c r="F46" s="45"/>
      <c r="G46" s="33">
        <v>2215</v>
      </c>
      <c r="H46" s="25">
        <v>43310</v>
      </c>
      <c r="I46" s="25"/>
      <c r="J46" s="36" t="s">
        <v>136</v>
      </c>
    </row>
    <row r="47" spans="1:10" x14ac:dyDescent="0.3">
      <c r="A47" s="23" t="s">
        <v>86</v>
      </c>
      <c r="B47" s="37">
        <v>43250</v>
      </c>
      <c r="C47" s="8" t="s">
        <v>41</v>
      </c>
      <c r="D47" s="9" t="s">
        <v>25</v>
      </c>
      <c r="E47" s="9" t="s">
        <v>4</v>
      </c>
      <c r="F47" s="45"/>
      <c r="G47" s="33">
        <v>585.73</v>
      </c>
      <c r="H47" s="25">
        <v>43310</v>
      </c>
      <c r="I47" s="25"/>
      <c r="J47" s="36" t="s">
        <v>136</v>
      </c>
    </row>
    <row r="48" spans="1:10" x14ac:dyDescent="0.3">
      <c r="A48" s="23" t="s">
        <v>87</v>
      </c>
      <c r="B48" s="37">
        <v>43250</v>
      </c>
      <c r="C48" s="8" t="s">
        <v>41</v>
      </c>
      <c r="D48" s="9" t="s">
        <v>25</v>
      </c>
      <c r="E48" s="9" t="s">
        <v>4</v>
      </c>
      <c r="F48" s="45"/>
      <c r="G48" s="33">
        <v>1279.97</v>
      </c>
      <c r="H48" s="25">
        <v>43310</v>
      </c>
      <c r="I48" s="25"/>
      <c r="J48" s="36" t="s">
        <v>136</v>
      </c>
    </row>
    <row r="49" spans="1:11" x14ac:dyDescent="0.3">
      <c r="A49" s="23" t="s">
        <v>88</v>
      </c>
      <c r="B49" s="37">
        <v>43250</v>
      </c>
      <c r="C49" s="8" t="s">
        <v>41</v>
      </c>
      <c r="D49" s="9" t="s">
        <v>25</v>
      </c>
      <c r="E49" s="9" t="s">
        <v>4</v>
      </c>
      <c r="F49" s="45"/>
      <c r="G49" s="33">
        <v>3137.64</v>
      </c>
      <c r="H49" s="25">
        <v>43310</v>
      </c>
      <c r="I49" s="25"/>
      <c r="J49" s="36" t="s">
        <v>136</v>
      </c>
    </row>
    <row r="50" spans="1:11" x14ac:dyDescent="0.3">
      <c r="A50" s="23" t="s">
        <v>89</v>
      </c>
      <c r="B50" s="37">
        <v>43285</v>
      </c>
      <c r="C50" s="8" t="s">
        <v>90</v>
      </c>
      <c r="D50" s="8" t="s">
        <v>91</v>
      </c>
      <c r="E50" s="8" t="s">
        <v>4</v>
      </c>
      <c r="F50" s="45">
        <v>242.23</v>
      </c>
      <c r="G50" s="38"/>
      <c r="H50" s="28">
        <v>43311</v>
      </c>
      <c r="I50" s="25">
        <v>43291</v>
      </c>
      <c r="J50" s="32" t="s">
        <v>24</v>
      </c>
    </row>
    <row r="51" spans="1:11" x14ac:dyDescent="0.3">
      <c r="A51" s="35" t="s">
        <v>92</v>
      </c>
      <c r="B51" s="37">
        <v>43284</v>
      </c>
      <c r="C51" s="8" t="s">
        <v>90</v>
      </c>
      <c r="D51" s="8" t="s">
        <v>93</v>
      </c>
      <c r="E51" s="8" t="s">
        <v>29</v>
      </c>
      <c r="F51" s="45"/>
      <c r="G51" s="33">
        <v>454.19</v>
      </c>
      <c r="H51" s="25">
        <v>43311</v>
      </c>
      <c r="I51" s="25"/>
      <c r="J51" s="42" t="s">
        <v>136</v>
      </c>
    </row>
    <row r="52" spans="1:11" x14ac:dyDescent="0.3">
      <c r="A52" s="22">
        <v>41223</v>
      </c>
      <c r="B52" s="37">
        <v>43286</v>
      </c>
      <c r="C52" s="8" t="s">
        <v>94</v>
      </c>
      <c r="D52" s="8" t="s">
        <v>25</v>
      </c>
      <c r="E52" s="8" t="s">
        <v>29</v>
      </c>
      <c r="F52" s="45"/>
      <c r="G52" s="33">
        <v>2206.1</v>
      </c>
      <c r="H52" s="25">
        <v>43314</v>
      </c>
      <c r="I52" s="25"/>
      <c r="J52" s="42" t="s">
        <v>136</v>
      </c>
    </row>
    <row r="53" spans="1:11" x14ac:dyDescent="0.3">
      <c r="A53" s="35" t="s">
        <v>95</v>
      </c>
      <c r="B53" s="37">
        <v>43258</v>
      </c>
      <c r="C53" s="8" t="s">
        <v>41</v>
      </c>
      <c r="D53" s="8" t="s">
        <v>25</v>
      </c>
      <c r="E53" s="9" t="s">
        <v>27</v>
      </c>
      <c r="F53" s="45"/>
      <c r="G53" s="33">
        <v>670.47</v>
      </c>
      <c r="H53" s="25">
        <v>43318</v>
      </c>
      <c r="I53" s="25"/>
      <c r="J53" s="36" t="s">
        <v>136</v>
      </c>
    </row>
    <row r="54" spans="1:11" x14ac:dyDescent="0.3">
      <c r="A54" s="35" t="s">
        <v>96</v>
      </c>
      <c r="B54" s="37">
        <v>43258</v>
      </c>
      <c r="C54" s="8" t="s">
        <v>41</v>
      </c>
      <c r="D54" s="8" t="s">
        <v>25</v>
      </c>
      <c r="E54" s="9" t="s">
        <v>27</v>
      </c>
      <c r="F54" s="45"/>
      <c r="G54" s="33">
        <v>398.83</v>
      </c>
      <c r="H54" s="25">
        <v>43318</v>
      </c>
      <c r="I54" s="25"/>
      <c r="J54" s="36" t="s">
        <v>136</v>
      </c>
    </row>
    <row r="55" spans="1:11" x14ac:dyDescent="0.3">
      <c r="A55" s="22">
        <v>77440</v>
      </c>
      <c r="B55" s="37">
        <v>43291</v>
      </c>
      <c r="C55" s="8" t="s">
        <v>50</v>
      </c>
      <c r="D55" s="8" t="s">
        <v>51</v>
      </c>
      <c r="E55" s="8" t="s">
        <v>29</v>
      </c>
      <c r="F55" s="45"/>
      <c r="G55" s="33">
        <v>152</v>
      </c>
      <c r="H55" s="25">
        <v>43319</v>
      </c>
      <c r="I55" s="25"/>
      <c r="J55" s="42" t="s">
        <v>136</v>
      </c>
    </row>
    <row r="56" spans="1:11" ht="20.399999999999999" x14ac:dyDescent="0.3">
      <c r="A56" s="31">
        <v>5213275</v>
      </c>
      <c r="B56" s="37">
        <v>43293</v>
      </c>
      <c r="C56" s="8" t="s">
        <v>97</v>
      </c>
      <c r="D56" s="27" t="s">
        <v>98</v>
      </c>
      <c r="E56" s="8" t="s">
        <v>29</v>
      </c>
      <c r="F56" s="45">
        <v>27.65</v>
      </c>
      <c r="G56" s="9"/>
      <c r="H56" s="28">
        <v>43322</v>
      </c>
      <c r="I56" s="25">
        <v>43294</v>
      </c>
      <c r="J56" s="32" t="s">
        <v>24</v>
      </c>
    </row>
    <row r="57" spans="1:11" x14ac:dyDescent="0.3">
      <c r="A57" s="22">
        <v>101714</v>
      </c>
      <c r="B57" s="37">
        <v>43294</v>
      </c>
      <c r="C57" s="8" t="s">
        <v>41</v>
      </c>
      <c r="D57" s="8" t="s">
        <v>25</v>
      </c>
      <c r="E57" s="8" t="s">
        <v>29</v>
      </c>
      <c r="F57" s="45"/>
      <c r="G57" s="33">
        <v>1350</v>
      </c>
      <c r="H57" s="25">
        <v>43324</v>
      </c>
      <c r="I57" s="25"/>
      <c r="J57" s="42" t="s">
        <v>136</v>
      </c>
    </row>
    <row r="58" spans="1:11" x14ac:dyDescent="0.3">
      <c r="A58" s="31">
        <v>37949459</v>
      </c>
      <c r="B58" s="37">
        <v>43293</v>
      </c>
      <c r="C58" s="8" t="s">
        <v>28</v>
      </c>
      <c r="D58" s="8" t="s">
        <v>143</v>
      </c>
      <c r="E58" s="8" t="s">
        <v>29</v>
      </c>
      <c r="F58" s="45">
        <v>1940.38</v>
      </c>
      <c r="G58" s="33"/>
      <c r="H58" s="28">
        <v>43385</v>
      </c>
      <c r="I58" s="25">
        <v>43294</v>
      </c>
      <c r="J58" s="32" t="s">
        <v>24</v>
      </c>
    </row>
    <row r="59" spans="1:11" x14ac:dyDescent="0.3">
      <c r="A59" s="35">
        <v>127940</v>
      </c>
      <c r="B59" s="37">
        <v>43290</v>
      </c>
      <c r="C59" s="8" t="s">
        <v>99</v>
      </c>
      <c r="D59" s="23" t="s">
        <v>100</v>
      </c>
      <c r="E59" s="23" t="s">
        <v>4</v>
      </c>
      <c r="F59" s="45">
        <v>5880</v>
      </c>
      <c r="G59" s="38"/>
      <c r="H59" s="28"/>
      <c r="I59" s="25">
        <v>43291</v>
      </c>
      <c r="J59" s="32" t="s">
        <v>24</v>
      </c>
    </row>
    <row r="60" spans="1:11" x14ac:dyDescent="0.3">
      <c r="A60" s="31">
        <v>51936</v>
      </c>
      <c r="B60" s="37">
        <v>43259</v>
      </c>
      <c r="C60" s="8" t="s">
        <v>101</v>
      </c>
      <c r="D60" s="24" t="s">
        <v>102</v>
      </c>
      <c r="E60" s="9" t="s">
        <v>27</v>
      </c>
      <c r="F60" s="45">
        <v>6750</v>
      </c>
      <c r="G60" s="40"/>
      <c r="H60" s="9"/>
      <c r="I60" s="25">
        <v>43285</v>
      </c>
      <c r="J60" s="32" t="s">
        <v>24</v>
      </c>
    </row>
    <row r="61" spans="1:11" x14ac:dyDescent="0.3">
      <c r="A61" s="35">
        <v>127941</v>
      </c>
      <c r="B61" s="37">
        <v>43290</v>
      </c>
      <c r="C61" s="8" t="s">
        <v>99</v>
      </c>
      <c r="D61" s="23" t="s">
        <v>100</v>
      </c>
      <c r="E61" s="8" t="s">
        <v>27</v>
      </c>
      <c r="F61" s="45"/>
      <c r="G61" s="33">
        <v>13104</v>
      </c>
      <c r="H61" s="25"/>
      <c r="I61" s="25"/>
      <c r="J61" s="42" t="s">
        <v>136</v>
      </c>
      <c r="K61" t="s">
        <v>146</v>
      </c>
    </row>
    <row r="100" spans="3:3" x14ac:dyDescent="0.3">
      <c r="C100" t="s">
        <v>206</v>
      </c>
    </row>
    <row r="101" spans="3:3" x14ac:dyDescent="0.3">
      <c r="C101" t="s">
        <v>207</v>
      </c>
    </row>
    <row r="102" spans="3:3" x14ac:dyDescent="0.3">
      <c r="C102" t="s">
        <v>208</v>
      </c>
    </row>
    <row r="103" spans="3:3" x14ac:dyDescent="0.3">
      <c r="C103" t="s">
        <v>209</v>
      </c>
    </row>
    <row r="104" spans="3:3" x14ac:dyDescent="0.3">
      <c r="C104" t="s">
        <v>210</v>
      </c>
    </row>
    <row r="105" spans="3:3" x14ac:dyDescent="0.3">
      <c r="C105" t="s">
        <v>211</v>
      </c>
    </row>
  </sheetData>
  <autoFilter ref="A1:J61">
    <sortState ref="A2:J69">
      <sortCondition ref="H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Julho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2018-10-17T11:23:46Z</cp:lastPrinted>
  <dcterms:created xsi:type="dcterms:W3CDTF">2018-07-17T17:17:14Z</dcterms:created>
  <dcterms:modified xsi:type="dcterms:W3CDTF">2018-11-21T21:27:48Z</dcterms:modified>
</cp:coreProperties>
</file>